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11640"/>
  </bookViews>
  <sheets>
    <sheet name="13 02" sheetId="1" r:id="rId1"/>
  </sheets>
  <definedNames>
    <definedName name="_Order1" hidden="1">255</definedName>
    <definedName name="_Regression_Int" localSheetId="0" hidden="1">1</definedName>
    <definedName name="_xlnm.Print_Area" localSheetId="0">'13 02'!$A$1:$H$40</definedName>
    <definedName name="Imprimir_área_IM" localSheetId="0">'13 02'!$A$1:$H$36</definedName>
    <definedName name="ROC" localSheetId="0">'13 02'!$A$1:$I$8</definedName>
  </definedNames>
  <calcPr calcId="125725"/>
</workbook>
</file>

<file path=xl/calcChain.xml><?xml version="1.0" encoding="utf-8"?>
<calcChain xmlns="http://schemas.openxmlformats.org/spreadsheetml/2006/main">
  <c r="E30" i="1"/>
  <c r="E28"/>
  <c r="E29"/>
  <c r="E25"/>
  <c r="E27"/>
  <c r="E24"/>
  <c r="E26"/>
  <c r="E20"/>
  <c r="E23"/>
  <c r="E22"/>
  <c r="E21"/>
  <c r="E34"/>
  <c r="D23"/>
  <c r="D22"/>
  <c r="D30"/>
  <c r="D28"/>
  <c r="D29"/>
  <c r="D25"/>
  <c r="D27"/>
  <c r="D24"/>
  <c r="D26"/>
  <c r="D20"/>
  <c r="D17" l="1"/>
  <c r="B35"/>
  <c r="B34"/>
  <c r="B33"/>
  <c r="B32"/>
  <c r="B31"/>
  <c r="B30"/>
  <c r="B29"/>
  <c r="B28"/>
  <c r="B27"/>
  <c r="B26"/>
  <c r="B25"/>
  <c r="B24"/>
  <c r="B23"/>
  <c r="B22"/>
  <c r="B21"/>
  <c r="B20"/>
  <c r="F17"/>
  <c r="G17"/>
  <c r="H17"/>
  <c r="I35"/>
  <c r="E17"/>
  <c r="C17"/>
  <c r="B17" l="1"/>
</calcChain>
</file>

<file path=xl/sharedStrings.xml><?xml version="1.0" encoding="utf-8"?>
<sst xmlns="http://schemas.openxmlformats.org/spreadsheetml/2006/main" count="39" uniqueCount="34">
  <si>
    <t>SuperISSSTE</t>
  </si>
  <si>
    <t>Anuario Estadístico 2012</t>
  </si>
  <si>
    <t>Dirección</t>
  </si>
  <si>
    <t>Total</t>
  </si>
  <si>
    <t>de</t>
  </si>
  <si>
    <t>Plazas</t>
  </si>
  <si>
    <t>Base</t>
  </si>
  <si>
    <t xml:space="preserve">de </t>
  </si>
  <si>
    <t>Confianza</t>
  </si>
  <si>
    <t>Funcionarios</t>
  </si>
  <si>
    <t>Honorarios</t>
  </si>
  <si>
    <t>Residentes</t>
  </si>
  <si>
    <t>Becarios</t>
  </si>
  <si>
    <t>H. Junta Directiva</t>
  </si>
  <si>
    <t>Dirección General</t>
  </si>
  <si>
    <t>Comisión de Vigilancia</t>
  </si>
  <si>
    <t>Secretaría General</t>
  </si>
  <si>
    <t>Dirección Médica</t>
  </si>
  <si>
    <t>Dirección de Prestaciones Económicas, Sociales y Culturales</t>
  </si>
  <si>
    <t>Dirección de Finanzas</t>
  </si>
  <si>
    <t>Dirección de Administración</t>
  </si>
  <si>
    <t>Dirección Jurídica</t>
  </si>
  <si>
    <t>Dirección de Delegaciones</t>
  </si>
  <si>
    <t>Dirección de Tecnología y Desarrollo Institucional</t>
  </si>
  <si>
    <t>Dirección de Comunicación Social</t>
  </si>
  <si>
    <t>Sistema de Agencias Turísticas TURISSSTE</t>
  </si>
  <si>
    <t>Nota: De conformidad con el Estatuto Orgánico del ISSSTE, se reordenan las Unidades Administrativas de acuerdo a su nivel jerárquico.</t>
  </si>
  <si>
    <t>13. 2  Plazas por Unidad Administrativa Central y Desconcentrada a Nivel Nacional</t>
  </si>
  <si>
    <t>Fondo de la Vivienda del ISSSTE*</t>
  </si>
  <si>
    <t>Órgano Interno de Control en el ISSSTE</t>
  </si>
  <si>
    <t>*De acuerdo al Reglamento Orgánico de FOVISSSTE, se cambia el nombre de Comisión Ejecutiva del Fondo de la Vivienda y se elimina de este informe la Vocalía Ejecutiva del FOVISSSTE por estar considerada en la nueva denominación.</t>
  </si>
  <si>
    <t>** De acuerdo al Reglamento Orgánico de PENSIONISSSTE, se cambia el nombre de Vocalía Ejecutiva de PENSIONISSSTE</t>
  </si>
  <si>
    <t>Fondo Nacional de Pensiones de los Trabajadores al Servicio del Estado **</t>
  </si>
  <si>
    <t xml:space="preserve">  T o t a l   G e n e r a l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</si>
</sst>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);\(#,##0\)"/>
  </numFmts>
  <fonts count="14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2"/>
      <name val="Courier"/>
      <family val="3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Calibri"/>
      <family val="2"/>
    </font>
    <font>
      <sz val="9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2" borderId="0" xfId="5" applyFont="1" applyFill="1"/>
    <xf numFmtId="0" fontId="1" fillId="2" borderId="0" xfId="5" applyFill="1"/>
    <xf numFmtId="0" fontId="6" fillId="2" borderId="0" xfId="5" applyFont="1" applyFill="1" applyAlignment="1" applyProtection="1">
      <alignment horizontal="right"/>
    </xf>
    <xf numFmtId="0" fontId="10" fillId="2" borderId="0" xfId="0" applyFont="1" applyFill="1" applyAlignment="1"/>
    <xf numFmtId="0" fontId="3" fillId="2" borderId="0" xfId="5" applyFont="1" applyFill="1"/>
    <xf numFmtId="0" fontId="4" fillId="2" borderId="0" xfId="5" applyFont="1" applyFill="1"/>
    <xf numFmtId="0" fontId="2" fillId="2" borderId="2" xfId="5" applyFont="1" applyFill="1" applyBorder="1" applyAlignment="1" applyProtection="1">
      <alignment horizontal="left"/>
    </xf>
    <xf numFmtId="0" fontId="2" fillId="2" borderId="2" xfId="5" applyFont="1" applyFill="1" applyBorder="1"/>
    <xf numFmtId="0" fontId="1" fillId="2" borderId="1" xfId="5" applyFont="1" applyFill="1" applyBorder="1"/>
    <xf numFmtId="0" fontId="2" fillId="2" borderId="3" xfId="5" applyFont="1" applyFill="1" applyBorder="1"/>
    <xf numFmtId="0" fontId="2" fillId="2" borderId="3" xfId="5" applyFont="1" applyFill="1" applyBorder="1" applyAlignment="1" applyProtection="1">
      <alignment horizontal="center"/>
    </xf>
    <xf numFmtId="0" fontId="1" fillId="2" borderId="0" xfId="5" applyFont="1" applyFill="1"/>
    <xf numFmtId="0" fontId="2" fillId="2" borderId="4" xfId="5" applyFont="1" applyFill="1" applyBorder="1"/>
    <xf numFmtId="0" fontId="1" fillId="2" borderId="4" xfId="5" applyFont="1" applyFill="1" applyBorder="1"/>
    <xf numFmtId="0" fontId="2" fillId="2" borderId="4" xfId="5" applyFont="1" applyFill="1" applyBorder="1" applyAlignment="1">
      <alignment horizontal="center"/>
    </xf>
    <xf numFmtId="0" fontId="2" fillId="2" borderId="0" xfId="5" applyFont="1" applyFill="1" applyBorder="1" applyAlignment="1" applyProtection="1">
      <alignment horizontal="left"/>
    </xf>
    <xf numFmtId="0" fontId="2" fillId="2" borderId="0" xfId="5" applyFont="1" applyFill="1" applyBorder="1"/>
    <xf numFmtId="0" fontId="1" fillId="2" borderId="1" xfId="5" applyFill="1" applyBorder="1"/>
    <xf numFmtId="164" fontId="2" fillId="2" borderId="0" xfId="5" applyNumberFormat="1" applyFont="1" applyFill="1"/>
    <xf numFmtId="0" fontId="6" fillId="2" borderId="0" xfId="5" applyFont="1" applyFill="1" applyBorder="1" applyAlignment="1" applyProtection="1">
      <alignment horizontal="left" vertical="center"/>
    </xf>
    <xf numFmtId="0" fontId="2" fillId="2" borderId="0" xfId="5" applyFont="1" applyFill="1" applyAlignment="1">
      <alignment vertical="center"/>
    </xf>
    <xf numFmtId="0" fontId="2" fillId="2" borderId="0" xfId="5" applyFont="1" applyFill="1" applyBorder="1" applyAlignment="1" applyProtection="1">
      <alignment horizontal="left" vertical="center" indent="1"/>
    </xf>
    <xf numFmtId="0" fontId="7" fillId="2" borderId="0" xfId="5" applyFont="1" applyFill="1" applyBorder="1" applyAlignment="1">
      <alignment vertical="center"/>
    </xf>
    <xf numFmtId="0" fontId="2" fillId="2" borderId="1" xfId="5" applyFont="1" applyFill="1" applyBorder="1"/>
    <xf numFmtId="0" fontId="9" fillId="2" borderId="0" xfId="5" applyFont="1" applyFill="1"/>
    <xf numFmtId="0" fontId="6" fillId="2" borderId="0" xfId="5" applyFont="1" applyFill="1" applyAlignment="1" applyProtection="1">
      <alignment horizontal="right"/>
    </xf>
    <xf numFmtId="0" fontId="6" fillId="2" borderId="0" xfId="5" applyFont="1" applyFill="1" applyAlignment="1" applyProtection="1">
      <alignment horizontal="right"/>
    </xf>
    <xf numFmtId="0" fontId="5" fillId="2" borderId="0" xfId="5" applyFont="1" applyFill="1" applyAlignment="1" applyProtection="1">
      <alignment horizontal="center"/>
    </xf>
    <xf numFmtId="0" fontId="9" fillId="2" borderId="0" xfId="5" applyFont="1" applyFill="1" applyAlignment="1">
      <alignment horizontal="justify" vertical="center" wrapText="1"/>
    </xf>
    <xf numFmtId="0" fontId="11" fillId="2" borderId="0" xfId="0" applyFont="1" applyFill="1" applyAlignment="1">
      <alignment horizontal="right"/>
    </xf>
    <xf numFmtId="164" fontId="6" fillId="2" borderId="0" xfId="5" applyNumberFormat="1" applyFont="1" applyFill="1" applyBorder="1" applyAlignment="1" applyProtection="1">
      <alignment vertical="center"/>
    </xf>
    <xf numFmtId="164" fontId="1" fillId="2" borderId="0" xfId="5" applyNumberFormat="1" applyFont="1" applyFill="1" applyProtection="1"/>
    <xf numFmtId="164" fontId="12" fillId="2" borderId="0" xfId="5" applyNumberFormat="1" applyFont="1" applyFill="1" applyAlignment="1" applyProtection="1">
      <alignment vertical="center"/>
    </xf>
    <xf numFmtId="164" fontId="13" fillId="2" borderId="0" xfId="5" applyNumberFormat="1" applyFont="1" applyFill="1" applyAlignment="1" applyProtection="1">
      <alignment vertical="center"/>
    </xf>
    <xf numFmtId="164" fontId="2" fillId="2" borderId="0" xfId="5" applyNumberFormat="1" applyFont="1" applyFill="1" applyBorder="1" applyAlignment="1" applyProtection="1">
      <alignment vertical="center"/>
    </xf>
  </cellXfs>
  <cellStyles count="6">
    <cellStyle name="Millares 2" xfId="1"/>
    <cellStyle name="Millares 3" xfId="2"/>
    <cellStyle name="Millares 4" xfId="3"/>
    <cellStyle name="Millares 5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0</xdr:rowOff>
    </xdr:from>
    <xdr:to>
      <xdr:col>9</xdr:col>
      <xdr:colOff>190500</xdr:colOff>
      <xdr:row>5</xdr:row>
      <xdr:rowOff>54769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8393906" y="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3419475</xdr:colOff>
      <xdr:row>4</xdr:row>
      <xdr:rowOff>200025</xdr:rowOff>
    </xdr:to>
    <xdr:pic>
      <xdr:nvPicPr>
        <xdr:cNvPr id="5" name="4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J40"/>
  <sheetViews>
    <sheetView showZeros="0" tabSelected="1" zoomScale="90" zoomScaleNormal="90" zoomScaleSheetLayoutView="90" workbookViewId="0">
      <selection activeCell="B21" sqref="B21"/>
    </sheetView>
  </sheetViews>
  <sheetFormatPr baseColWidth="10" defaultColWidth="14.140625" defaultRowHeight="12"/>
  <cols>
    <col min="1" max="1" width="72.5703125" style="2" customWidth="1"/>
    <col min="2" max="2" width="15.5703125" style="2" customWidth="1"/>
    <col min="3" max="8" width="12.140625" style="2" customWidth="1"/>
    <col min="9" max="9" width="5.85546875" style="2" hidden="1" customWidth="1"/>
    <col min="10" max="16384" width="14.140625" style="2"/>
  </cols>
  <sheetData>
    <row r="1" spans="1:10" ht="15.75" customHeight="1">
      <c r="A1" s="27"/>
      <c r="B1" s="27"/>
      <c r="C1" s="27"/>
      <c r="D1" s="27"/>
      <c r="E1" s="27"/>
      <c r="F1" s="27"/>
      <c r="G1" s="27"/>
      <c r="H1" s="27"/>
      <c r="I1" s="27"/>
    </row>
    <row r="2" spans="1:10" ht="15.75" customHeight="1">
      <c r="A2" s="3"/>
      <c r="B2" s="3"/>
      <c r="C2" s="3"/>
      <c r="D2" s="3"/>
      <c r="E2" s="3"/>
      <c r="F2" s="3"/>
      <c r="G2" s="3"/>
      <c r="H2" s="3"/>
      <c r="I2" s="3"/>
    </row>
    <row r="3" spans="1:10" ht="15.75" customHeight="1">
      <c r="A3" s="3"/>
      <c r="B3" s="3"/>
      <c r="C3" s="3"/>
      <c r="D3" s="3"/>
      <c r="E3" s="3"/>
      <c r="F3" s="3"/>
      <c r="G3" s="3"/>
      <c r="H3" s="3"/>
      <c r="I3" s="3"/>
    </row>
    <row r="4" spans="1:10" ht="15.75" customHeight="1">
      <c r="A4" s="3"/>
      <c r="B4" s="3"/>
      <c r="C4" s="3"/>
      <c r="D4" s="3"/>
      <c r="E4" s="3"/>
      <c r="F4" s="3"/>
      <c r="G4" s="3"/>
      <c r="H4" s="3"/>
      <c r="I4" s="3"/>
    </row>
    <row r="5" spans="1:10" ht="15.75" customHeight="1">
      <c r="A5" s="26"/>
      <c r="B5" s="26"/>
      <c r="C5" s="26"/>
      <c r="D5" s="26"/>
      <c r="E5" s="26"/>
      <c r="F5" s="26"/>
      <c r="G5" s="26"/>
      <c r="H5" s="26"/>
      <c r="I5" s="26"/>
    </row>
    <row r="6" spans="1:10" ht="15.75" customHeight="1">
      <c r="A6" s="30" t="s">
        <v>1</v>
      </c>
      <c r="B6" s="30"/>
      <c r="C6" s="30"/>
      <c r="D6" s="30"/>
      <c r="E6" s="30"/>
      <c r="F6" s="30"/>
      <c r="G6" s="30"/>
      <c r="H6" s="30"/>
      <c r="I6" s="4"/>
      <c r="J6" s="4"/>
    </row>
    <row r="7" spans="1:10" ht="15.75" customHeight="1">
      <c r="A7" s="5"/>
      <c r="B7" s="5"/>
      <c r="C7" s="5"/>
      <c r="D7" s="5"/>
      <c r="E7" s="5"/>
      <c r="F7" s="5"/>
      <c r="G7" s="5"/>
      <c r="H7" s="5"/>
      <c r="I7" s="6"/>
    </row>
    <row r="8" spans="1:10" ht="15.75" customHeight="1">
      <c r="A8" s="28" t="s">
        <v>27</v>
      </c>
      <c r="B8" s="28"/>
      <c r="C8" s="28"/>
      <c r="D8" s="28"/>
      <c r="E8" s="28"/>
      <c r="F8" s="28"/>
      <c r="G8" s="28"/>
      <c r="H8" s="28"/>
      <c r="I8" s="28"/>
    </row>
    <row r="9" spans="1:10" ht="15.75" customHeight="1" thickBot="1">
      <c r="A9" s="1"/>
      <c r="B9" s="1"/>
      <c r="C9" s="1"/>
      <c r="D9" s="1"/>
      <c r="E9" s="1"/>
      <c r="F9" s="1"/>
      <c r="G9" s="1"/>
      <c r="H9" s="1"/>
    </row>
    <row r="10" spans="1:10" ht="12.75">
      <c r="A10" s="7"/>
      <c r="B10" s="8"/>
      <c r="C10" s="8"/>
      <c r="D10" s="8"/>
      <c r="E10" s="8"/>
      <c r="F10" s="8"/>
      <c r="G10" s="8"/>
      <c r="H10" s="8"/>
      <c r="I10" s="9"/>
    </row>
    <row r="11" spans="1:10" ht="12.75" customHeight="1">
      <c r="A11" s="10"/>
      <c r="B11" s="11" t="s">
        <v>3</v>
      </c>
      <c r="C11" s="11" t="s">
        <v>5</v>
      </c>
      <c r="D11" s="11" t="s">
        <v>5</v>
      </c>
      <c r="E11" s="11" t="s">
        <v>5</v>
      </c>
      <c r="F11" s="10"/>
      <c r="G11" s="10"/>
      <c r="H11" s="10"/>
      <c r="I11" s="12"/>
    </row>
    <row r="12" spans="1:10" ht="12.75" customHeight="1">
      <c r="A12" s="11" t="s">
        <v>2</v>
      </c>
      <c r="B12" s="11" t="s">
        <v>4</v>
      </c>
      <c r="C12" s="11" t="s">
        <v>4</v>
      </c>
      <c r="D12" s="11" t="s">
        <v>7</v>
      </c>
      <c r="E12" s="11" t="s">
        <v>4</v>
      </c>
      <c r="F12" s="11" t="s">
        <v>10</v>
      </c>
      <c r="G12" s="11" t="s">
        <v>11</v>
      </c>
      <c r="H12" s="11" t="s">
        <v>12</v>
      </c>
      <c r="I12" s="12"/>
    </row>
    <row r="13" spans="1:10" ht="12.75">
      <c r="A13" s="11"/>
      <c r="B13" s="11" t="s">
        <v>5</v>
      </c>
      <c r="C13" s="11" t="s">
        <v>6</v>
      </c>
      <c r="D13" s="11" t="s">
        <v>8</v>
      </c>
      <c r="E13" s="11" t="s">
        <v>9</v>
      </c>
      <c r="F13" s="11"/>
      <c r="G13" s="11"/>
      <c r="H13" s="11"/>
      <c r="I13" s="12"/>
    </row>
    <row r="14" spans="1:10" ht="13.5" thickBot="1">
      <c r="A14" s="13"/>
      <c r="B14" s="14"/>
      <c r="C14" s="14"/>
      <c r="D14" s="14"/>
      <c r="E14" s="15"/>
      <c r="F14" s="14"/>
      <c r="G14" s="14"/>
      <c r="H14" s="14"/>
      <c r="I14" s="12"/>
    </row>
    <row r="15" spans="1:10" ht="12.75">
      <c r="A15" s="16"/>
      <c r="B15" s="17"/>
      <c r="C15" s="17"/>
      <c r="D15" s="17"/>
      <c r="E15" s="17"/>
      <c r="F15" s="17"/>
      <c r="G15" s="17"/>
      <c r="H15" s="17"/>
      <c r="I15" s="18"/>
    </row>
    <row r="16" spans="1:10" ht="12.75">
      <c r="A16" s="1"/>
      <c r="B16" s="1"/>
      <c r="C16" s="1"/>
      <c r="D16" s="19"/>
      <c r="E16" s="1"/>
      <c r="F16" s="1"/>
      <c r="G16" s="1"/>
      <c r="H16" s="1"/>
    </row>
    <row r="17" spans="1:9" s="12" customFormat="1" ht="15.95" customHeight="1">
      <c r="A17" s="20" t="s">
        <v>33</v>
      </c>
      <c r="B17" s="31">
        <f>SUM(B19:B35)</f>
        <v>98715</v>
      </c>
      <c r="C17" s="31">
        <f t="shared" ref="C17:H17" si="0">SUM(C19:C35)</f>
        <v>77534</v>
      </c>
      <c r="D17" s="31">
        <f>SUM(D19:D35)</f>
        <v>12906</v>
      </c>
      <c r="E17" s="31">
        <f t="shared" si="0"/>
        <v>4577</v>
      </c>
      <c r="F17" s="31">
        <f t="shared" si="0"/>
        <v>558</v>
      </c>
      <c r="G17" s="31">
        <f t="shared" si="0"/>
        <v>1482</v>
      </c>
      <c r="H17" s="31">
        <f t="shared" si="0"/>
        <v>1658</v>
      </c>
      <c r="I17" s="32"/>
    </row>
    <row r="18" spans="1:9" s="12" customFormat="1" ht="15.95" customHeight="1">
      <c r="A18" s="21"/>
      <c r="B18" s="33"/>
      <c r="C18" s="34"/>
      <c r="D18" s="34"/>
      <c r="E18" s="33"/>
      <c r="F18" s="33"/>
      <c r="G18" s="33"/>
      <c r="H18" s="33"/>
      <c r="I18" s="32"/>
    </row>
    <row r="19" spans="1:9" s="12" customFormat="1" ht="24" customHeight="1">
      <c r="A19" s="22" t="s">
        <v>13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2"/>
    </row>
    <row r="20" spans="1:9" s="12" customFormat="1" ht="24" customHeight="1">
      <c r="A20" s="22" t="s">
        <v>14</v>
      </c>
      <c r="B20" s="35">
        <f>SUM(C20:H20)</f>
        <v>262</v>
      </c>
      <c r="C20" s="35">
        <v>77</v>
      </c>
      <c r="D20" s="35">
        <f>132-13+1</f>
        <v>120</v>
      </c>
      <c r="E20" s="35">
        <f>51-4+15</f>
        <v>62</v>
      </c>
      <c r="F20" s="35">
        <v>3</v>
      </c>
      <c r="G20" s="35">
        <v>0</v>
      </c>
      <c r="H20" s="35">
        <v>0</v>
      </c>
    </row>
    <row r="21" spans="1:9" s="12" customFormat="1" ht="24" customHeight="1">
      <c r="A21" s="22" t="s">
        <v>15</v>
      </c>
      <c r="B21" s="35">
        <f t="shared" ref="B21:B35" si="1">SUM(C21:H21)</f>
        <v>28</v>
      </c>
      <c r="C21" s="35">
        <v>2</v>
      </c>
      <c r="D21" s="35">
        <v>13</v>
      </c>
      <c r="E21" s="35">
        <f>4+1</f>
        <v>5</v>
      </c>
      <c r="F21" s="35">
        <v>8</v>
      </c>
      <c r="G21" s="35">
        <v>0</v>
      </c>
      <c r="H21" s="35">
        <v>0</v>
      </c>
    </row>
    <row r="22" spans="1:9" s="12" customFormat="1" ht="24" customHeight="1">
      <c r="A22" s="22" t="s">
        <v>16</v>
      </c>
      <c r="B22" s="35">
        <f t="shared" si="1"/>
        <v>457</v>
      </c>
      <c r="C22" s="35">
        <v>133</v>
      </c>
      <c r="D22" s="35">
        <f>190+11</f>
        <v>201</v>
      </c>
      <c r="E22" s="35">
        <f>85+23</f>
        <v>108</v>
      </c>
      <c r="F22" s="35">
        <v>15</v>
      </c>
      <c r="G22" s="35"/>
      <c r="H22" s="35"/>
    </row>
    <row r="23" spans="1:9" s="12" customFormat="1" ht="24" customHeight="1">
      <c r="A23" s="22" t="s">
        <v>17</v>
      </c>
      <c r="B23" s="35">
        <f t="shared" si="1"/>
        <v>71338</v>
      </c>
      <c r="C23" s="35">
        <v>61903</v>
      </c>
      <c r="D23" s="35">
        <f>4067+46-37</f>
        <v>4076</v>
      </c>
      <c r="E23" s="35">
        <f>1988+31</f>
        <v>2019</v>
      </c>
      <c r="F23" s="35">
        <v>202</v>
      </c>
      <c r="G23" s="35">
        <v>1482</v>
      </c>
      <c r="H23" s="35">
        <v>1656</v>
      </c>
      <c r="I23" s="32"/>
    </row>
    <row r="24" spans="1:9" s="12" customFormat="1" ht="24" customHeight="1">
      <c r="A24" s="22" t="s">
        <v>18</v>
      </c>
      <c r="B24" s="35">
        <f t="shared" si="1"/>
        <v>8977</v>
      </c>
      <c r="C24" s="35">
        <v>7362</v>
      </c>
      <c r="D24" s="35">
        <f>1126+63</f>
        <v>1189</v>
      </c>
      <c r="E24" s="35">
        <f>403+19</f>
        <v>422</v>
      </c>
      <c r="F24" s="35">
        <v>2</v>
      </c>
      <c r="G24" s="35">
        <v>0</v>
      </c>
      <c r="H24" s="35">
        <v>2</v>
      </c>
      <c r="I24" s="32"/>
    </row>
    <row r="25" spans="1:9" s="12" customFormat="1" ht="24" customHeight="1">
      <c r="A25" s="22" t="s">
        <v>19</v>
      </c>
      <c r="B25" s="35">
        <f t="shared" si="1"/>
        <v>531</v>
      </c>
      <c r="C25" s="35">
        <v>192</v>
      </c>
      <c r="D25" s="35">
        <f>164+41</f>
        <v>205</v>
      </c>
      <c r="E25" s="35">
        <f>74+55</f>
        <v>129</v>
      </c>
      <c r="F25" s="35">
        <v>5</v>
      </c>
      <c r="G25" s="35">
        <v>0</v>
      </c>
      <c r="H25" s="35">
        <v>0</v>
      </c>
      <c r="I25" s="32"/>
    </row>
    <row r="26" spans="1:9" s="12" customFormat="1" ht="24" customHeight="1">
      <c r="A26" s="22" t="s">
        <v>20</v>
      </c>
      <c r="B26" s="35">
        <f t="shared" si="1"/>
        <v>6883</v>
      </c>
      <c r="C26" s="35">
        <v>4289</v>
      </c>
      <c r="D26" s="35">
        <f>2074+62</f>
        <v>2136</v>
      </c>
      <c r="E26" s="35">
        <f>337+102</f>
        <v>439</v>
      </c>
      <c r="F26" s="35">
        <v>19</v>
      </c>
      <c r="G26" s="35">
        <v>0</v>
      </c>
      <c r="H26" s="35">
        <v>0</v>
      </c>
      <c r="I26" s="32"/>
    </row>
    <row r="27" spans="1:9" s="12" customFormat="1" ht="24" customHeight="1">
      <c r="A27" s="22" t="s">
        <v>21</v>
      </c>
      <c r="B27" s="35">
        <f t="shared" si="1"/>
        <v>730</v>
      </c>
      <c r="C27" s="35">
        <v>188</v>
      </c>
      <c r="D27" s="35">
        <f>371+43</f>
        <v>414</v>
      </c>
      <c r="E27" s="35">
        <f>77+27</f>
        <v>104</v>
      </c>
      <c r="F27" s="35">
        <v>24</v>
      </c>
      <c r="G27" s="35">
        <v>0</v>
      </c>
      <c r="H27" s="35">
        <v>0</v>
      </c>
      <c r="I27" s="32"/>
    </row>
    <row r="28" spans="1:9" s="12" customFormat="1" ht="24" customHeight="1">
      <c r="A28" s="22" t="s">
        <v>22</v>
      </c>
      <c r="B28" s="35">
        <f t="shared" si="1"/>
        <v>105</v>
      </c>
      <c r="C28" s="35">
        <v>2</v>
      </c>
      <c r="D28" s="35">
        <f>52+6</f>
        <v>58</v>
      </c>
      <c r="E28" s="35">
        <f>25+10</f>
        <v>35</v>
      </c>
      <c r="F28" s="35">
        <v>10</v>
      </c>
      <c r="G28" s="35">
        <v>0</v>
      </c>
      <c r="H28" s="35">
        <v>0</v>
      </c>
      <c r="I28" s="32"/>
    </row>
    <row r="29" spans="1:9" s="12" customFormat="1" ht="24" customHeight="1">
      <c r="A29" s="22" t="s">
        <v>23</v>
      </c>
      <c r="B29" s="35">
        <f t="shared" si="1"/>
        <v>286</v>
      </c>
      <c r="C29" s="35">
        <v>99</v>
      </c>
      <c r="D29" s="35">
        <f>97+12</f>
        <v>109</v>
      </c>
      <c r="E29" s="35">
        <f>46+31</f>
        <v>77</v>
      </c>
      <c r="F29" s="35">
        <v>1</v>
      </c>
      <c r="G29" s="35">
        <v>0</v>
      </c>
      <c r="H29" s="35">
        <v>0</v>
      </c>
      <c r="I29" s="32"/>
    </row>
    <row r="30" spans="1:9" s="12" customFormat="1" ht="24" customHeight="1">
      <c r="A30" s="22" t="s">
        <v>24</v>
      </c>
      <c r="B30" s="35">
        <f t="shared" si="1"/>
        <v>393</v>
      </c>
      <c r="C30" s="35">
        <v>172</v>
      </c>
      <c r="D30" s="35">
        <f>151+6</f>
        <v>157</v>
      </c>
      <c r="E30" s="35">
        <f>50+8</f>
        <v>58</v>
      </c>
      <c r="F30" s="35">
        <v>6</v>
      </c>
      <c r="G30" s="35">
        <v>0</v>
      </c>
      <c r="H30" s="35">
        <v>0</v>
      </c>
      <c r="I30" s="32"/>
    </row>
    <row r="31" spans="1:9" s="12" customFormat="1" ht="24" customHeight="1">
      <c r="A31" s="22" t="s">
        <v>28</v>
      </c>
      <c r="B31" s="35">
        <f t="shared" si="1"/>
        <v>877</v>
      </c>
      <c r="C31" s="35">
        <v>520</v>
      </c>
      <c r="D31" s="35">
        <v>246</v>
      </c>
      <c r="E31" s="35">
        <v>82</v>
      </c>
      <c r="F31" s="35">
        <v>29</v>
      </c>
      <c r="G31" s="35">
        <v>0</v>
      </c>
      <c r="H31" s="35"/>
      <c r="I31" s="32"/>
    </row>
    <row r="32" spans="1:9" s="12" customFormat="1" ht="24" customHeight="1">
      <c r="A32" s="22" t="s">
        <v>32</v>
      </c>
      <c r="B32" s="35">
        <f t="shared" si="1"/>
        <v>497</v>
      </c>
      <c r="C32" s="35">
        <v>0</v>
      </c>
      <c r="D32" s="35">
        <v>272</v>
      </c>
      <c r="E32" s="35">
        <v>225</v>
      </c>
      <c r="F32" s="35">
        <v>0</v>
      </c>
      <c r="G32" s="35">
        <v>0</v>
      </c>
      <c r="H32" s="35">
        <v>0</v>
      </c>
    </row>
    <row r="33" spans="1:9" s="12" customFormat="1" ht="24" customHeight="1">
      <c r="A33" s="22" t="s">
        <v>0</v>
      </c>
      <c r="B33" s="35">
        <f t="shared" si="1"/>
        <v>6702</v>
      </c>
      <c r="C33" s="35">
        <v>2565</v>
      </c>
      <c r="D33" s="35">
        <v>3179</v>
      </c>
      <c r="E33" s="35">
        <v>731</v>
      </c>
      <c r="F33" s="35">
        <v>227</v>
      </c>
      <c r="G33" s="35">
        <v>0</v>
      </c>
      <c r="H33" s="35">
        <v>0</v>
      </c>
    </row>
    <row r="34" spans="1:9" s="12" customFormat="1" ht="24" customHeight="1">
      <c r="A34" s="22" t="s">
        <v>25</v>
      </c>
      <c r="B34" s="35">
        <f t="shared" si="1"/>
        <v>304</v>
      </c>
      <c r="C34" s="35">
        <v>27</v>
      </c>
      <c r="D34" s="35">
        <v>257</v>
      </c>
      <c r="E34" s="35">
        <f>12+7</f>
        <v>19</v>
      </c>
      <c r="F34" s="35">
        <v>1</v>
      </c>
      <c r="G34" s="35">
        <v>0</v>
      </c>
      <c r="H34" s="35">
        <v>0</v>
      </c>
    </row>
    <row r="35" spans="1:9" s="12" customFormat="1" ht="24" customHeight="1">
      <c r="A35" s="22" t="s">
        <v>29</v>
      </c>
      <c r="B35" s="35">
        <f t="shared" si="1"/>
        <v>345</v>
      </c>
      <c r="C35" s="35">
        <v>3</v>
      </c>
      <c r="D35" s="35">
        <v>274</v>
      </c>
      <c r="E35" s="35">
        <v>62</v>
      </c>
      <c r="F35" s="35">
        <v>6</v>
      </c>
      <c r="G35" s="35">
        <v>0</v>
      </c>
      <c r="H35" s="35">
        <v>0</v>
      </c>
      <c r="I35" s="12">
        <f>SUM(I19:I33)</f>
        <v>0</v>
      </c>
    </row>
    <row r="36" spans="1:9" ht="15.95" customHeight="1">
      <c r="B36" s="23"/>
      <c r="C36" s="23"/>
      <c r="D36" s="23"/>
      <c r="E36" s="23"/>
      <c r="F36" s="23"/>
      <c r="G36" s="23"/>
      <c r="H36" s="23"/>
    </row>
    <row r="37" spans="1:9" ht="6" customHeight="1">
      <c r="A37" s="24"/>
      <c r="B37" s="24"/>
      <c r="C37" s="24"/>
      <c r="D37" s="24"/>
      <c r="E37" s="24"/>
      <c r="F37" s="24"/>
      <c r="G37" s="24"/>
      <c r="H37" s="24"/>
    </row>
    <row r="38" spans="1:9" ht="15.75" customHeight="1">
      <c r="A38" s="25" t="s">
        <v>26</v>
      </c>
      <c r="B38" s="25"/>
      <c r="C38" s="25"/>
      <c r="D38" s="25"/>
      <c r="E38" s="25"/>
      <c r="F38" s="25"/>
      <c r="G38" s="25"/>
      <c r="H38" s="25"/>
    </row>
    <row r="39" spans="1:9" ht="27" customHeight="1">
      <c r="A39" s="29" t="s">
        <v>30</v>
      </c>
      <c r="B39" s="29"/>
      <c r="C39" s="29"/>
      <c r="D39" s="29"/>
      <c r="E39" s="29"/>
      <c r="F39" s="29"/>
      <c r="G39" s="29"/>
      <c r="H39" s="29"/>
    </row>
    <row r="40" spans="1:9" ht="15.75" customHeight="1">
      <c r="A40" s="25" t="s">
        <v>31</v>
      </c>
      <c r="B40" s="25"/>
      <c r="C40" s="25"/>
      <c r="D40" s="25"/>
      <c r="E40" s="25"/>
      <c r="F40" s="25"/>
      <c r="G40" s="25"/>
      <c r="H40" s="25"/>
    </row>
  </sheetData>
  <mergeCells count="4">
    <mergeCell ref="A1:I1"/>
    <mergeCell ref="A8:I8"/>
    <mergeCell ref="A39:H39"/>
    <mergeCell ref="A6:H6"/>
  </mergeCells>
  <phoneticPr fontId="8" type="noConversion"/>
  <pageMargins left="0.98425196850393704" right="0" top="0" bottom="0.59055118110236227" header="0" footer="0"/>
  <pageSetup scale="76" firstPageNumber="364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13 02</vt:lpstr>
      <vt:lpstr>'13 02'!Área_de_impresión</vt:lpstr>
      <vt:lpstr>'13 02'!Imprimir_área_IM</vt:lpstr>
      <vt:lpstr>'13 02'!ROC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 </cp:lastModifiedBy>
  <cp:lastPrinted>2013-06-27T15:50:12Z</cp:lastPrinted>
  <dcterms:created xsi:type="dcterms:W3CDTF">2012-05-24T23:03:03Z</dcterms:created>
  <dcterms:modified xsi:type="dcterms:W3CDTF">2013-06-27T15:50:21Z</dcterms:modified>
</cp:coreProperties>
</file>