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975" windowHeight="8175" activeTab="0"/>
  </bookViews>
  <sheets>
    <sheet name="4.1_2013" sheetId="1" r:id="rId1"/>
  </sheets>
  <definedNames>
    <definedName name="_Regression_Int" localSheetId="0" hidden="1">1</definedName>
    <definedName name="A_IMPRESIÓN_IM">'4.1_2013'!$A$1:$F$57</definedName>
    <definedName name="_xlnm.Print_Area" localSheetId="0">'4.1_2013'!$A$1:$F$56</definedName>
    <definedName name="Imprimir_área_IM" localSheetId="0">'4.1_2013'!$A$1:$F$57</definedName>
  </definedNames>
  <calcPr fullCalcOnLoad="1"/>
</workbook>
</file>

<file path=xl/sharedStrings.xml><?xml version="1.0" encoding="utf-8"?>
<sst xmlns="http://schemas.openxmlformats.org/spreadsheetml/2006/main" count="50" uniqueCount="50">
  <si>
    <t>Entidad</t>
  </si>
  <si>
    <t>Monto</t>
  </si>
  <si>
    <t>Líquido</t>
  </si>
  <si>
    <t>Promedio por Préstamo</t>
  </si>
  <si>
    <t>Monto Autorizado</t>
  </si>
  <si>
    <t>Líquido Pagado</t>
  </si>
  <si>
    <t>Total</t>
  </si>
  <si>
    <t>Distrito Federal</t>
  </si>
  <si>
    <t>Oficina Central</t>
  </si>
  <si>
    <t>Zona Norte</t>
  </si>
  <si>
    <t>Zona Oriente</t>
  </si>
  <si>
    <t>Zona Sur</t>
  </si>
  <si>
    <t>Zona Poniente</t>
  </si>
  <si>
    <t>Unidad de Servicio de Crédito 4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</si>
  <si>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</si>
  <si>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</si>
  <si>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</si>
  <si>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</si>
  <si>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</si>
  <si>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</si>
  <si>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</si>
  <si>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</si>
  <si>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</si>
  <si>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</si>
  <si>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</si>
  <si>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</si>
  <si>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</si>
  <si>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</si>
  <si>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</si>
  <si>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</si>
  <si>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</si>
  <si>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</si>
  <si>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</si>
  <si>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</si>
  <si>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</si>
  <si>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</si>
  <si>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</si>
  <si>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</si>
  <si>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</si>
  <si>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</si>
  <si>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</si>
  <si>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</si>
  <si>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</si>
  <si>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</si>
  <si>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</si>
  <si>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 Número de operaciones</t>
  </si>
  <si>
    <t>Anuario Estadístico 2013</t>
  </si>
  <si>
    <t>Estados</t>
  </si>
  <si>
    <t>( Pesos )</t>
  </si>
  <si>
    <t>4.1 Préstamos Ordinarios por Entidad Federativa 
(Miles de Pesos)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</si>
</sst>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_)"/>
    <numFmt numFmtId="166" formatCode="#,##0_);\(#,##0\)"/>
    <numFmt numFmtId="167" formatCode="#,##0.0_);\(#,##0.0\)"/>
    <numFmt numFmtId="168" formatCode="0.0"/>
    <numFmt numFmtId="169" formatCode="#,##0.0"/>
    <numFmt numFmtId="170" formatCode="_-* #,##0.0_-;\-* #,##0.0_-;_-* &quot;-&quot;??_-;_-@_-"/>
    <numFmt numFmtId="171" formatCode="_-* #,##0_-;\-* #,##0_-;_-* &quot;-&quot;??_-;_-@_-"/>
    <numFmt numFmtId="172" formatCode="#,##0.0000"/>
    <numFmt numFmtId="173" formatCode="_-* #,##0.0_-;\-* #,##0.0_-;_-* &quot;-&quot;?_-;_-@_-"/>
    <numFmt numFmtId="174" formatCode="#,##0.0;\-#,##0.0"/>
  </numFmts>
  <fonts count="50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ourier"/>
      <family val="0"/>
    </font>
    <font>
      <u val="single"/>
      <sz val="10"/>
      <color theme="11"/>
      <name val="Courie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166" fontId="0" fillId="0" borderId="0" xfId="0" applyNumberFormat="1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0" fontId="2" fillId="0" borderId="0" xfId="0" applyFont="1" applyAlignment="1">
      <alignment/>
    </xf>
    <xf numFmtId="166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166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9" fontId="1" fillId="0" borderId="0" xfId="48" applyNumberFormat="1" applyFont="1" applyAlignment="1" applyProtection="1">
      <alignment/>
      <protection/>
    </xf>
    <xf numFmtId="3" fontId="1" fillId="0" borderId="0" xfId="48" applyNumberFormat="1" applyFont="1" applyAlignment="1">
      <alignment/>
    </xf>
    <xf numFmtId="3" fontId="0" fillId="0" borderId="0" xfId="48" applyNumberFormat="1" applyFont="1" applyAlignment="1">
      <alignment/>
    </xf>
    <xf numFmtId="169" fontId="1" fillId="0" borderId="0" xfId="48" applyNumberFormat="1" applyFont="1" applyAlignment="1">
      <alignment/>
    </xf>
    <xf numFmtId="169" fontId="0" fillId="0" borderId="0" xfId="48" applyNumberFormat="1" applyFont="1" applyAlignment="1">
      <alignment/>
    </xf>
    <xf numFmtId="169" fontId="0" fillId="0" borderId="0" xfId="48" applyNumberFormat="1" applyFont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48" fillId="0" borderId="0" xfId="0" applyFont="1" applyAlignment="1">
      <alignment/>
    </xf>
    <xf numFmtId="3" fontId="5" fillId="0" borderId="0" xfId="48" applyNumberFormat="1" applyFont="1" applyBorder="1" applyAlignment="1">
      <alignment/>
    </xf>
    <xf numFmtId="169" fontId="5" fillId="0" borderId="0" xfId="48" applyNumberFormat="1" applyFont="1" applyBorder="1" applyAlignment="1">
      <alignment/>
    </xf>
    <xf numFmtId="169" fontId="5" fillId="0" borderId="0" xfId="48" applyNumberFormat="1" applyFont="1" applyBorder="1" applyAlignment="1" applyProtection="1">
      <alignment/>
      <protection/>
    </xf>
    <xf numFmtId="3" fontId="5" fillId="0" borderId="0" xfId="48" applyNumberFormat="1" applyFont="1" applyBorder="1" applyAlignment="1" applyProtection="1">
      <alignment/>
      <protection/>
    </xf>
    <xf numFmtId="169" fontId="5" fillId="0" borderId="0" xfId="48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74" fontId="5" fillId="0" borderId="0" xfId="0" applyNumberFormat="1" applyFont="1" applyBorder="1" applyAlignment="1" applyProtection="1">
      <alignment/>
      <protection/>
    </xf>
    <xf numFmtId="3" fontId="4" fillId="0" borderId="0" xfId="48" applyNumberFormat="1" applyFont="1" applyBorder="1" applyAlignment="1" applyProtection="1">
      <alignment/>
      <protection/>
    </xf>
    <xf numFmtId="169" fontId="4" fillId="0" borderId="0" xfId="48" applyNumberFormat="1" applyFont="1" applyBorder="1" applyAlignment="1" applyProtection="1">
      <alignment/>
      <protection/>
    </xf>
    <xf numFmtId="2" fontId="2" fillId="0" borderId="0" xfId="0" applyNumberFormat="1" applyFont="1" applyAlignment="1">
      <alignment/>
    </xf>
    <xf numFmtId="0" fontId="0" fillId="0" borderId="0" xfId="0" applyBorder="1" applyAlignment="1">
      <alignment/>
    </xf>
    <xf numFmtId="3" fontId="1" fillId="0" borderId="0" xfId="48" applyNumberFormat="1" applyFont="1" applyBorder="1" applyAlignment="1">
      <alignment/>
    </xf>
    <xf numFmtId="169" fontId="1" fillId="0" borderId="0" xfId="48" applyNumberFormat="1" applyFont="1" applyBorder="1" applyAlignment="1">
      <alignment/>
    </xf>
    <xf numFmtId="169" fontId="7" fillId="0" borderId="0" xfId="48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9" fontId="7" fillId="0" borderId="10" xfId="48" applyNumberFormat="1" applyFont="1" applyFill="1" applyBorder="1" applyAlignment="1" applyProtection="1">
      <alignment horizontal="center" vertical="center"/>
      <protection/>
    </xf>
    <xf numFmtId="169" fontId="7" fillId="0" borderId="0" xfId="48" applyNumberFormat="1" applyFont="1" applyFill="1" applyBorder="1" applyAlignment="1" applyProtection="1">
      <alignment horizontal="center" vertical="center"/>
      <protection/>
    </xf>
    <xf numFmtId="169" fontId="7" fillId="0" borderId="11" xfId="48" applyNumberFormat="1" applyFont="1" applyFill="1" applyBorder="1" applyAlignment="1" applyProtection="1">
      <alignment horizontal="center" vertical="center"/>
      <protection/>
    </xf>
    <xf numFmtId="3" fontId="7" fillId="0" borderId="10" xfId="48" applyNumberFormat="1" applyFont="1" applyFill="1" applyBorder="1" applyAlignment="1" applyProtection="1">
      <alignment horizontal="center" vertical="center" wrapText="1"/>
      <protection/>
    </xf>
    <xf numFmtId="3" fontId="7" fillId="0" borderId="0" xfId="48" applyNumberFormat="1" applyFont="1" applyFill="1" applyBorder="1" applyAlignment="1" applyProtection="1">
      <alignment horizontal="center" vertical="center" wrapText="1"/>
      <protection/>
    </xf>
    <xf numFmtId="3" fontId="7" fillId="0" borderId="11" xfId="48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169" fontId="1" fillId="0" borderId="0" xfId="48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169" fontId="7" fillId="0" borderId="10" xfId="48" applyNumberFormat="1" applyFont="1" applyFill="1" applyBorder="1" applyAlignment="1" applyProtection="1">
      <alignment horizontal="center"/>
      <protection/>
    </xf>
    <xf numFmtId="0" fontId="49" fillId="0" borderId="0" xfId="0" applyFont="1" applyAlignment="1">
      <alignment horizontal="right"/>
    </xf>
    <xf numFmtId="169" fontId="7" fillId="0" borderId="11" xfId="48" applyNumberFormat="1" applyFont="1" applyFill="1" applyBorder="1" applyAlignment="1" applyProtection="1">
      <alignment horizontal="center"/>
      <protection/>
    </xf>
    <xf numFmtId="3" fontId="4" fillId="0" borderId="0" xfId="48" applyNumberFormat="1" applyFont="1" applyBorder="1" applyAlignment="1" applyProtection="1">
      <alignment/>
      <protection/>
    </xf>
    <xf numFmtId="169" fontId="4" fillId="0" borderId="0" xfId="48" applyNumberFormat="1" applyFont="1" applyBorder="1" applyAlignment="1" applyProtection="1">
      <alignment/>
      <protection/>
    </xf>
    <xf numFmtId="0" fontId="5" fillId="0" borderId="10" xfId="0" applyFont="1" applyBorder="1" applyAlignment="1">
      <alignment/>
    </xf>
    <xf numFmtId="3" fontId="5" fillId="0" borderId="10" xfId="48" applyNumberFormat="1" applyFont="1" applyBorder="1" applyAlignment="1" applyProtection="1">
      <alignment/>
      <protection/>
    </xf>
    <xf numFmtId="169" fontId="5" fillId="0" borderId="10" xfId="48" applyNumberFormat="1" applyFont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0</xdr:row>
      <xdr:rowOff>0</xdr:rowOff>
    </xdr:from>
    <xdr:to>
      <xdr:col>5</xdr:col>
      <xdr:colOff>1495425</xdr:colOff>
      <xdr:row>5</xdr:row>
      <xdr:rowOff>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7981950" y="0"/>
          <a:ext cx="2524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2190750</xdr:colOff>
      <xdr:row>5</xdr:row>
      <xdr:rowOff>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190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76"/>
  <sheetViews>
    <sheetView showGridLines="0" showZeros="0" tabSelected="1" zoomScale="98" zoomScaleNormal="98" zoomScaleSheetLayoutView="80" zoomScalePageLayoutView="0" workbookViewId="0" topLeftCell="A1">
      <selection activeCell="A8" sqref="A8:F8"/>
    </sheetView>
  </sheetViews>
  <sheetFormatPr defaultColWidth="5.625" defaultRowHeight="12.75"/>
  <cols>
    <col min="1" max="1" width="35.75390625" style="41" customWidth="1"/>
    <col min="2" max="2" width="20.625" style="15" customWidth="1"/>
    <col min="3" max="6" width="20.625" style="17" customWidth="1"/>
    <col min="7" max="7" width="21.25390625" style="0" customWidth="1"/>
    <col min="8" max="15" width="5.625" style="0" customWidth="1"/>
    <col min="16" max="16" width="16.625" style="0" customWidth="1"/>
  </cols>
  <sheetData>
    <row r="1" spans="1:16" ht="15.75" customHeight="1">
      <c r="A1" s="52"/>
      <c r="B1" s="52"/>
      <c r="C1" s="52"/>
      <c r="D1" s="52"/>
      <c r="E1" s="52"/>
      <c r="F1" s="52"/>
      <c r="P1" s="1"/>
    </row>
    <row r="2" spans="1:16" ht="15.75" customHeight="1">
      <c r="A2" s="35"/>
      <c r="B2" s="19"/>
      <c r="C2" s="19"/>
      <c r="D2" s="19"/>
      <c r="E2" s="19"/>
      <c r="F2" s="19"/>
      <c r="P2" s="1"/>
    </row>
    <row r="3" spans="1:16" ht="15.75" customHeight="1">
      <c r="A3" s="35"/>
      <c r="B3" s="19"/>
      <c r="C3" s="19"/>
      <c r="D3" s="19"/>
      <c r="E3" s="19"/>
      <c r="F3" s="19"/>
      <c r="P3" s="1"/>
    </row>
    <row r="4" spans="1:16" ht="15.75" customHeight="1">
      <c r="A4" s="35"/>
      <c r="B4" s="19"/>
      <c r="C4" s="19"/>
      <c r="D4" s="19"/>
      <c r="E4" s="19"/>
      <c r="F4" s="19"/>
      <c r="P4" s="1"/>
    </row>
    <row r="5" spans="1:16" ht="15.75" customHeight="1">
      <c r="A5" s="35"/>
      <c r="B5" s="19"/>
      <c r="C5" s="19"/>
      <c r="D5" s="19"/>
      <c r="E5" s="19"/>
      <c r="F5" s="19"/>
      <c r="P5" s="1"/>
    </row>
    <row r="6" spans="1:16" ht="17.25" customHeight="1">
      <c r="A6" s="57" t="s">
        <v>46</v>
      </c>
      <c r="B6" s="57"/>
      <c r="C6" s="57"/>
      <c r="D6" s="57"/>
      <c r="E6" s="57"/>
      <c r="F6" s="57"/>
      <c r="G6" s="20"/>
      <c r="H6" s="20"/>
      <c r="P6" s="1"/>
    </row>
    <row r="7" spans="1:16" ht="13.5" customHeight="1">
      <c r="A7" s="35"/>
      <c r="B7" s="19"/>
      <c r="C7" s="19"/>
      <c r="D7" s="19"/>
      <c r="E7" s="19"/>
      <c r="F7" s="19"/>
      <c r="P7" s="1"/>
    </row>
    <row r="8" spans="1:6" ht="38.25" customHeight="1">
      <c r="A8" s="54" t="s">
        <v>49</v>
      </c>
      <c r="B8" s="55"/>
      <c r="C8" s="55"/>
      <c r="D8" s="55"/>
      <c r="E8" s="55"/>
      <c r="F8" s="55"/>
    </row>
    <row r="9" spans="1:6" ht="13.5" customHeight="1">
      <c r="A9" s="31"/>
      <c r="B9" s="32"/>
      <c r="C9" s="33"/>
      <c r="D9" s="33"/>
      <c r="E9" s="53"/>
      <c r="F9" s="53"/>
    </row>
    <row r="10" spans="1:6" ht="17.25" customHeight="1">
      <c r="A10" s="43" t="s">
        <v>0</v>
      </c>
      <c r="B10" s="49" t="s">
        <v>45</v>
      </c>
      <c r="C10" s="46" t="s">
        <v>1</v>
      </c>
      <c r="D10" s="46" t="s">
        <v>2</v>
      </c>
      <c r="E10" s="56" t="s">
        <v>3</v>
      </c>
      <c r="F10" s="56"/>
    </row>
    <row r="11" spans="1:6" ht="17.25" customHeight="1">
      <c r="A11" s="44"/>
      <c r="B11" s="50"/>
      <c r="C11" s="47"/>
      <c r="D11" s="47"/>
      <c r="E11" s="34" t="s">
        <v>4</v>
      </c>
      <c r="F11" s="34" t="s">
        <v>5</v>
      </c>
    </row>
    <row r="12" spans="1:6" ht="18" customHeight="1">
      <c r="A12" s="45"/>
      <c r="B12" s="51"/>
      <c r="C12" s="48"/>
      <c r="D12" s="48"/>
      <c r="E12" s="58" t="s">
        <v>48</v>
      </c>
      <c r="F12" s="58"/>
    </row>
    <row r="13" spans="1:13" s="7" customFormat="1" ht="15" customHeight="1">
      <c r="A13" s="36"/>
      <c r="B13" s="21"/>
      <c r="C13" s="22"/>
      <c r="D13" s="22"/>
      <c r="E13" s="23"/>
      <c r="F13" s="23"/>
      <c r="H13" s="8"/>
      <c r="I13" s="9"/>
      <c r="J13" s="9"/>
      <c r="K13" s="8"/>
      <c r="M13" s="8"/>
    </row>
    <row r="14" spans="1:13" s="7" customFormat="1" ht="15" customHeight="1">
      <c r="A14" s="37" t="s">
        <v>6</v>
      </c>
      <c r="B14" s="28">
        <f>B16+B24</f>
        <v>334063</v>
      </c>
      <c r="C14" s="29">
        <f>C16+C24</f>
        <v>6837886.103000001</v>
      </c>
      <c r="D14" s="29">
        <f>D16+D24</f>
        <v>6433099.447440001</v>
      </c>
      <c r="E14" s="29">
        <f>+C14*1000/B14</f>
        <v>20468.851991989537</v>
      </c>
      <c r="F14" s="29">
        <f>+D14*1000/B14</f>
        <v>19257.14445311214</v>
      </c>
      <c r="G14" s="30"/>
      <c r="H14" s="8"/>
      <c r="I14" s="9"/>
      <c r="J14" s="9"/>
      <c r="K14" s="8"/>
      <c r="M14" s="8"/>
    </row>
    <row r="15" spans="1:14" s="7" customFormat="1" ht="15" customHeight="1">
      <c r="A15" s="39"/>
      <c r="B15" s="24"/>
      <c r="C15" s="25"/>
      <c r="D15" s="25"/>
      <c r="E15" s="25"/>
      <c r="F15" s="25"/>
      <c r="H15" s="8"/>
      <c r="I15" s="9"/>
      <c r="J15" s="9"/>
      <c r="K15" s="8"/>
      <c r="M15" s="8"/>
      <c r="N15" s="8"/>
    </row>
    <row r="16" spans="1:10" s="7" customFormat="1" ht="13.5" customHeight="1">
      <c r="A16" s="42" t="s">
        <v>7</v>
      </c>
      <c r="B16" s="59">
        <f>SUM(B17:B22)</f>
        <v>98739</v>
      </c>
      <c r="C16" s="60">
        <f>SUM(C17:C22)</f>
        <v>2023385.255</v>
      </c>
      <c r="D16" s="60">
        <f>SUM(D17:D22)</f>
        <v>1883856.4943300001</v>
      </c>
      <c r="E16" s="60">
        <f aca="true" t="shared" si="0" ref="E16:E21">+C16*1000/B16</f>
        <v>20492.259947943567</v>
      </c>
      <c r="F16" s="60">
        <f aca="true" t="shared" si="1" ref="F16:F55">+D16*1000/B16</f>
        <v>19079.15306342985</v>
      </c>
      <c r="H16" s="8"/>
      <c r="I16" s="9"/>
      <c r="J16" s="9"/>
    </row>
    <row r="17" spans="1:13" ht="13.5" customHeight="1">
      <c r="A17" s="38" t="s">
        <v>8</v>
      </c>
      <c r="B17" s="26">
        <v>16</v>
      </c>
      <c r="C17" s="25">
        <v>327.9</v>
      </c>
      <c r="D17" s="27">
        <v>322.16972</v>
      </c>
      <c r="E17" s="25">
        <f t="shared" si="0"/>
        <v>20493.75</v>
      </c>
      <c r="F17" s="25">
        <f t="shared" si="1"/>
        <v>20135.6075</v>
      </c>
      <c r="H17" s="2"/>
      <c r="I17" s="3"/>
      <c r="J17" s="3"/>
      <c r="K17" s="2"/>
      <c r="M17" s="2"/>
    </row>
    <row r="18" spans="1:13" ht="13.5" customHeight="1">
      <c r="A18" s="38" t="s">
        <v>9</v>
      </c>
      <c r="B18" s="26">
        <f>9666+7546+4878</f>
        <v>22090</v>
      </c>
      <c r="C18" s="25">
        <v>454148.955</v>
      </c>
      <c r="D18" s="27">
        <v>417957.41625</v>
      </c>
      <c r="E18" s="25">
        <f t="shared" si="0"/>
        <v>20559.02919873246</v>
      </c>
      <c r="F18" s="25">
        <f t="shared" si="1"/>
        <v>18920.661668175646</v>
      </c>
      <c r="H18" s="2"/>
      <c r="I18" s="3"/>
      <c r="J18" s="3"/>
      <c r="K18" s="2"/>
      <c r="M18" s="2"/>
    </row>
    <row r="19" spans="1:13" ht="13.5" customHeight="1">
      <c r="A19" s="38" t="s">
        <v>10</v>
      </c>
      <c r="B19" s="26">
        <f>7920+13359</f>
        <v>21279</v>
      </c>
      <c r="C19" s="25">
        <v>449527.3</v>
      </c>
      <c r="D19" s="27">
        <v>422953.90410000004</v>
      </c>
      <c r="E19" s="25">
        <f t="shared" si="0"/>
        <v>21125.39593025988</v>
      </c>
      <c r="F19" s="25">
        <f t="shared" si="1"/>
        <v>19876.58743831947</v>
      </c>
      <c r="H19" s="2"/>
      <c r="I19" s="3"/>
      <c r="J19" s="3"/>
      <c r="K19" s="2"/>
      <c r="M19" s="2"/>
    </row>
    <row r="20" spans="1:13" ht="13.5" customHeight="1">
      <c r="A20" s="38" t="s">
        <v>11</v>
      </c>
      <c r="B20" s="26">
        <f>5098+5621+13788</f>
        <v>24507</v>
      </c>
      <c r="C20" s="25">
        <v>497160.75</v>
      </c>
      <c r="D20" s="27">
        <v>458202.21117</v>
      </c>
      <c r="E20" s="25">
        <f t="shared" si="0"/>
        <v>20286.479373240298</v>
      </c>
      <c r="F20" s="25">
        <f t="shared" si="1"/>
        <v>18696.789128412292</v>
      </c>
      <c r="H20" s="2"/>
      <c r="I20" s="3"/>
      <c r="J20" s="3"/>
      <c r="K20" s="2"/>
      <c r="M20" s="2"/>
    </row>
    <row r="21" spans="1:10" ht="13.5" customHeight="1">
      <c r="A21" s="38" t="s">
        <v>12</v>
      </c>
      <c r="B21" s="26">
        <f>4907+5502+4222</f>
        <v>14631</v>
      </c>
      <c r="C21" s="25">
        <v>304242.6</v>
      </c>
      <c r="D21" s="27">
        <v>277854.72595</v>
      </c>
      <c r="E21" s="25">
        <f t="shared" si="0"/>
        <v>20794.3817920853</v>
      </c>
      <c r="F21" s="25">
        <f t="shared" si="1"/>
        <v>18990.822633449523</v>
      </c>
      <c r="H21" s="2"/>
      <c r="I21" s="3"/>
      <c r="J21" s="3"/>
    </row>
    <row r="22" spans="1:10" s="10" customFormat="1" ht="13.5" customHeight="1">
      <c r="A22" s="38" t="s">
        <v>13</v>
      </c>
      <c r="B22" s="26">
        <v>16216</v>
      </c>
      <c r="C22" s="25">
        <v>317977.75</v>
      </c>
      <c r="D22" s="27">
        <v>306566.06714000006</v>
      </c>
      <c r="E22" s="25">
        <f>+C22*1000/B22</f>
        <v>19608.889368524913</v>
      </c>
      <c r="F22" s="25">
        <f t="shared" si="1"/>
        <v>18905.159542427235</v>
      </c>
      <c r="G22"/>
      <c r="H22" s="11"/>
      <c r="I22" s="12"/>
      <c r="J22" s="12"/>
    </row>
    <row r="23" spans="1:14" s="7" customFormat="1" ht="13.5" customHeight="1">
      <c r="A23" s="39"/>
      <c r="B23" s="24"/>
      <c r="C23" s="25"/>
      <c r="D23" s="25"/>
      <c r="E23" s="25"/>
      <c r="F23" s="25"/>
      <c r="H23" s="8"/>
      <c r="I23" s="9"/>
      <c r="J23" s="9"/>
      <c r="K23" s="8"/>
      <c r="M23" s="8"/>
      <c r="N23" s="8"/>
    </row>
    <row r="24" spans="1:14" s="7" customFormat="1" ht="13.5" customHeight="1">
      <c r="A24" s="42" t="s">
        <v>47</v>
      </c>
      <c r="B24" s="28">
        <f>SUM(B25:B55)</f>
        <v>235324</v>
      </c>
      <c r="C24" s="29">
        <f>SUM(C25:C55)</f>
        <v>4814500.848000001</v>
      </c>
      <c r="D24" s="29">
        <f>SUM(D25:D55)</f>
        <v>4549242.953110001</v>
      </c>
      <c r="E24" s="29">
        <f>+C24*1000/B24</f>
        <v>20459.030307150995</v>
      </c>
      <c r="F24" s="29">
        <f t="shared" si="1"/>
        <v>19331.827408636607</v>
      </c>
      <c r="H24" s="8"/>
      <c r="I24" s="9"/>
      <c r="J24" s="9"/>
      <c r="K24" s="8"/>
      <c r="M24" s="8"/>
      <c r="N24" s="8"/>
    </row>
    <row r="25" spans="1:14" ht="13.5" customHeight="1">
      <c r="A25" s="38" t="s">
        <v>14</v>
      </c>
      <c r="B25" s="26">
        <v>5401</v>
      </c>
      <c r="C25" s="25">
        <v>109611.4</v>
      </c>
      <c r="D25" s="27">
        <v>101763.81671999999</v>
      </c>
      <c r="E25" s="25">
        <f>+C25*1000/B25</f>
        <v>20294.649139048324</v>
      </c>
      <c r="F25" s="25">
        <f t="shared" si="1"/>
        <v>18841.66204776893</v>
      </c>
      <c r="H25" s="2"/>
      <c r="I25" s="3"/>
      <c r="J25" s="3"/>
      <c r="K25" s="2"/>
      <c r="M25" s="2"/>
      <c r="N25" s="2"/>
    </row>
    <row r="26" spans="1:14" ht="13.5" customHeight="1">
      <c r="A26" s="38" t="s">
        <v>15</v>
      </c>
      <c r="B26" s="26">
        <v>5042</v>
      </c>
      <c r="C26" s="25">
        <v>102335.4</v>
      </c>
      <c r="D26" s="27">
        <v>94587.97052</v>
      </c>
      <c r="E26" s="25">
        <f aca="true" t="shared" si="2" ref="E26:E55">+C26*1000/B26</f>
        <v>20296.588655295516</v>
      </c>
      <c r="F26" s="25">
        <f t="shared" si="1"/>
        <v>18760.0100198334</v>
      </c>
      <c r="H26" s="2"/>
      <c r="I26" s="3"/>
      <c r="J26" s="3"/>
      <c r="K26" s="2"/>
      <c r="M26" s="2"/>
      <c r="N26" s="2"/>
    </row>
    <row r="27" spans="1:14" ht="13.5" customHeight="1">
      <c r="A27" s="38" t="s">
        <v>16</v>
      </c>
      <c r="B27" s="26">
        <v>5447</v>
      </c>
      <c r="C27" s="25">
        <v>104082.15</v>
      </c>
      <c r="D27" s="27">
        <v>97849.77934</v>
      </c>
      <c r="E27" s="25">
        <f t="shared" si="2"/>
        <v>19108.160455296493</v>
      </c>
      <c r="F27" s="25">
        <f t="shared" si="1"/>
        <v>17963.976379658525</v>
      </c>
      <c r="H27" s="2"/>
      <c r="I27" s="3"/>
      <c r="J27" s="3"/>
      <c r="K27" s="2"/>
      <c r="M27" s="2"/>
      <c r="N27" s="2"/>
    </row>
    <row r="28" spans="1:14" ht="13.5" customHeight="1">
      <c r="A28" s="38" t="s">
        <v>17</v>
      </c>
      <c r="B28" s="26">
        <v>3354</v>
      </c>
      <c r="C28" s="25">
        <v>69747.15</v>
      </c>
      <c r="D28" s="27">
        <v>67219.51056</v>
      </c>
      <c r="E28" s="25">
        <f t="shared" si="2"/>
        <v>20795.21466905188</v>
      </c>
      <c r="F28" s="25">
        <f t="shared" si="1"/>
        <v>20041.59527728086</v>
      </c>
      <c r="H28" s="2"/>
      <c r="I28" s="3"/>
      <c r="J28" s="3"/>
      <c r="K28" s="2"/>
      <c r="M28" s="2"/>
      <c r="N28" s="2"/>
    </row>
    <row r="29" spans="1:14" ht="13.5" customHeight="1">
      <c r="A29" s="38" t="s">
        <v>18</v>
      </c>
      <c r="B29" s="26">
        <v>8084</v>
      </c>
      <c r="C29" s="25">
        <v>165934.528</v>
      </c>
      <c r="D29" s="27">
        <v>156143.84823000003</v>
      </c>
      <c r="E29" s="25">
        <f t="shared" si="2"/>
        <v>20526.28995546759</v>
      </c>
      <c r="F29" s="25">
        <f t="shared" si="1"/>
        <v>19315.171725630877</v>
      </c>
      <c r="H29" s="2"/>
      <c r="I29" s="3"/>
      <c r="J29" s="3"/>
      <c r="K29" s="2"/>
      <c r="M29" s="2"/>
      <c r="N29" s="2"/>
    </row>
    <row r="30" spans="1:14" ht="13.5" customHeight="1">
      <c r="A30" s="38" t="s">
        <v>19</v>
      </c>
      <c r="B30" s="26">
        <v>2872</v>
      </c>
      <c r="C30" s="25">
        <v>59337.05</v>
      </c>
      <c r="D30" s="27">
        <v>53016.81197000001</v>
      </c>
      <c r="E30" s="25">
        <f t="shared" si="2"/>
        <v>20660.532729805014</v>
      </c>
      <c r="F30" s="25">
        <f t="shared" si="1"/>
        <v>18459.892747214486</v>
      </c>
      <c r="H30" s="2"/>
      <c r="I30" s="3"/>
      <c r="J30" s="3"/>
      <c r="K30" s="2"/>
      <c r="M30" s="2"/>
      <c r="N30" s="2"/>
    </row>
    <row r="31" spans="1:14" ht="13.5" customHeight="1">
      <c r="A31" s="38" t="s">
        <v>20</v>
      </c>
      <c r="B31" s="26">
        <v>8331</v>
      </c>
      <c r="C31" s="25">
        <v>172375.9</v>
      </c>
      <c r="D31" s="27">
        <v>164299.29809999996</v>
      </c>
      <c r="E31" s="25">
        <f t="shared" si="2"/>
        <v>20690.901452406673</v>
      </c>
      <c r="F31" s="25">
        <f t="shared" si="1"/>
        <v>19721.437774576876</v>
      </c>
      <c r="H31" s="2"/>
      <c r="I31" s="3"/>
      <c r="J31" s="3"/>
      <c r="K31" s="2"/>
      <c r="M31" s="2"/>
      <c r="N31" s="2"/>
    </row>
    <row r="32" spans="1:14" ht="13.5" customHeight="1">
      <c r="A32" s="38" t="s">
        <v>21</v>
      </c>
      <c r="B32" s="26">
        <v>8288</v>
      </c>
      <c r="C32" s="25">
        <v>168777.55</v>
      </c>
      <c r="D32" s="27">
        <v>159861.95368999997</v>
      </c>
      <c r="E32" s="25">
        <f t="shared" si="2"/>
        <v>20364.08663127413</v>
      </c>
      <c r="F32" s="25">
        <f t="shared" si="1"/>
        <v>19288.363138272198</v>
      </c>
      <c r="H32" s="2"/>
      <c r="I32" s="3"/>
      <c r="J32" s="3"/>
      <c r="K32" s="2"/>
      <c r="M32" s="2"/>
      <c r="N32" s="2"/>
    </row>
    <row r="33" spans="1:14" ht="13.5" customHeight="1">
      <c r="A33" s="38" t="s">
        <v>22</v>
      </c>
      <c r="B33" s="26">
        <v>7295</v>
      </c>
      <c r="C33" s="25">
        <v>148912.2</v>
      </c>
      <c r="D33" s="27">
        <v>138089.57314000002</v>
      </c>
      <c r="E33" s="25">
        <f t="shared" si="2"/>
        <v>20412.912954078136</v>
      </c>
      <c r="F33" s="25">
        <f t="shared" si="1"/>
        <v>18929.345187114464</v>
      </c>
      <c r="H33" s="2"/>
      <c r="I33" s="3"/>
      <c r="J33" s="3"/>
      <c r="K33" s="2"/>
      <c r="M33" s="2"/>
      <c r="N33" s="2"/>
    </row>
    <row r="34" spans="1:14" ht="13.5" customHeight="1">
      <c r="A34" s="38" t="s">
        <v>23</v>
      </c>
      <c r="B34" s="26">
        <v>8437</v>
      </c>
      <c r="C34" s="25">
        <v>174402.1</v>
      </c>
      <c r="D34" s="27">
        <v>164835.37496000002</v>
      </c>
      <c r="E34" s="25">
        <f t="shared" si="2"/>
        <v>20671.10347279839</v>
      </c>
      <c r="F34" s="25">
        <f t="shared" si="1"/>
        <v>19537.202199834064</v>
      </c>
      <c r="H34" s="2"/>
      <c r="I34" s="3"/>
      <c r="J34" s="3"/>
      <c r="K34" s="2"/>
      <c r="M34" s="2"/>
      <c r="N34" s="2"/>
    </row>
    <row r="35" spans="1:14" ht="13.5" customHeight="1">
      <c r="A35" s="38" t="s">
        <v>24</v>
      </c>
      <c r="B35" s="26">
        <v>11382</v>
      </c>
      <c r="C35" s="25">
        <v>233416.33</v>
      </c>
      <c r="D35" s="27">
        <v>224006.39765</v>
      </c>
      <c r="E35" s="25">
        <f t="shared" si="2"/>
        <v>20507.49692496925</v>
      </c>
      <c r="F35" s="25">
        <f t="shared" si="1"/>
        <v>19680.75888683887</v>
      </c>
      <c r="H35" s="2"/>
      <c r="I35" s="3"/>
      <c r="J35" s="3"/>
      <c r="K35" s="2"/>
      <c r="M35" s="2"/>
      <c r="N35" s="2"/>
    </row>
    <row r="36" spans="1:14" ht="13.5" customHeight="1">
      <c r="A36" s="38" t="s">
        <v>25</v>
      </c>
      <c r="B36" s="26">
        <v>8049</v>
      </c>
      <c r="C36" s="25">
        <v>161417.16</v>
      </c>
      <c r="D36" s="27">
        <v>155571.34329</v>
      </c>
      <c r="E36" s="25">
        <f t="shared" si="2"/>
        <v>20054.312336936266</v>
      </c>
      <c r="F36" s="25">
        <f t="shared" si="1"/>
        <v>19328.03370480805</v>
      </c>
      <c r="H36" s="2"/>
      <c r="I36" s="3"/>
      <c r="J36" s="3"/>
      <c r="K36" s="2"/>
      <c r="M36" s="2"/>
      <c r="N36" s="2"/>
    </row>
    <row r="37" spans="1:14" ht="13.5" customHeight="1">
      <c r="A37" s="38" t="s">
        <v>26</v>
      </c>
      <c r="B37" s="26">
        <v>11219</v>
      </c>
      <c r="C37" s="25">
        <v>227710.05</v>
      </c>
      <c r="D37" s="27">
        <v>211950.51137999998</v>
      </c>
      <c r="E37" s="25">
        <f t="shared" si="2"/>
        <v>20296.822354933596</v>
      </c>
      <c r="F37" s="25">
        <f t="shared" si="1"/>
        <v>18892.103697299222</v>
      </c>
      <c r="H37" s="2"/>
      <c r="I37" s="3"/>
      <c r="J37" s="3"/>
      <c r="K37" s="2"/>
      <c r="M37" s="2"/>
      <c r="N37" s="2"/>
    </row>
    <row r="38" spans="1:14" ht="13.5" customHeight="1">
      <c r="A38" s="38" t="s">
        <v>27</v>
      </c>
      <c r="B38" s="26">
        <v>20060</v>
      </c>
      <c r="C38" s="25">
        <v>409681</v>
      </c>
      <c r="D38" s="27">
        <v>387597.5561200001</v>
      </c>
      <c r="E38" s="25">
        <f t="shared" si="2"/>
        <v>20422.781655034894</v>
      </c>
      <c r="F38" s="25">
        <f t="shared" si="1"/>
        <v>19321.912069790633</v>
      </c>
      <c r="H38" s="2"/>
      <c r="I38" s="3"/>
      <c r="J38" s="3"/>
      <c r="K38" s="2"/>
      <c r="M38" s="2"/>
      <c r="N38" s="2"/>
    </row>
    <row r="39" spans="1:14" ht="13.5" customHeight="1">
      <c r="A39" s="38" t="s">
        <v>28</v>
      </c>
      <c r="B39" s="26">
        <v>11852</v>
      </c>
      <c r="C39" s="25">
        <v>248305.2</v>
      </c>
      <c r="D39" s="27">
        <v>230909.21891</v>
      </c>
      <c r="E39" s="25">
        <f t="shared" si="2"/>
        <v>20950.48936888289</v>
      </c>
      <c r="F39" s="25">
        <f t="shared" si="1"/>
        <v>19482.721811508607</v>
      </c>
      <c r="H39" s="2"/>
      <c r="I39" s="3"/>
      <c r="J39" s="3"/>
      <c r="K39" s="2"/>
      <c r="M39" s="2"/>
      <c r="N39" s="2"/>
    </row>
    <row r="40" spans="1:14" ht="13.5" customHeight="1">
      <c r="A40" s="38" t="s">
        <v>29</v>
      </c>
      <c r="B40" s="26">
        <v>6141</v>
      </c>
      <c r="C40" s="25">
        <v>128746.7</v>
      </c>
      <c r="D40" s="27">
        <v>122039.89328999999</v>
      </c>
      <c r="E40" s="25">
        <f t="shared" si="2"/>
        <v>20965.103403354504</v>
      </c>
      <c r="F40" s="25">
        <f t="shared" si="1"/>
        <v>19872.96747923791</v>
      </c>
      <c r="H40" s="2"/>
      <c r="I40" s="3"/>
      <c r="J40" s="3"/>
      <c r="K40" s="2"/>
      <c r="M40" s="2"/>
      <c r="N40" s="2"/>
    </row>
    <row r="41" spans="1:14" ht="13.5" customHeight="1">
      <c r="A41" s="38" t="s">
        <v>30</v>
      </c>
      <c r="B41" s="26">
        <v>4480</v>
      </c>
      <c r="C41" s="25">
        <v>90242.65</v>
      </c>
      <c r="D41" s="27">
        <v>84128.95438</v>
      </c>
      <c r="E41" s="25">
        <f t="shared" si="2"/>
        <v>20143.448660714286</v>
      </c>
      <c r="F41" s="25">
        <f t="shared" si="1"/>
        <v>18778.78445982143</v>
      </c>
      <c r="H41" s="2"/>
      <c r="I41" s="3"/>
      <c r="J41" s="3"/>
      <c r="K41" s="2"/>
      <c r="M41" s="2"/>
      <c r="N41" s="2"/>
    </row>
    <row r="42" spans="1:14" ht="13.5" customHeight="1">
      <c r="A42" s="38" t="s">
        <v>31</v>
      </c>
      <c r="B42" s="26">
        <v>5898</v>
      </c>
      <c r="C42" s="25">
        <v>122022.2</v>
      </c>
      <c r="D42" s="27">
        <v>113989.93073999998</v>
      </c>
      <c r="E42" s="25">
        <f t="shared" si="2"/>
        <v>20688.741946422517</v>
      </c>
      <c r="F42" s="25">
        <f t="shared" si="1"/>
        <v>19326.8787283825</v>
      </c>
      <c r="H42" s="2"/>
      <c r="I42" s="3"/>
      <c r="J42" s="3"/>
      <c r="K42" s="2"/>
      <c r="M42" s="2"/>
      <c r="N42" s="2"/>
    </row>
    <row r="43" spans="1:14" ht="13.5" customHeight="1">
      <c r="A43" s="38" t="s">
        <v>32</v>
      </c>
      <c r="B43" s="26">
        <v>12189</v>
      </c>
      <c r="C43" s="25">
        <v>253036.4</v>
      </c>
      <c r="D43" s="27">
        <v>247800.66365000003</v>
      </c>
      <c r="E43" s="25">
        <f t="shared" si="2"/>
        <v>20759.406021822953</v>
      </c>
      <c r="F43" s="25">
        <f t="shared" si="1"/>
        <v>20329.860009024535</v>
      </c>
      <c r="H43" s="2"/>
      <c r="I43" s="3"/>
      <c r="J43" s="3"/>
      <c r="K43" s="2"/>
      <c r="M43" s="2"/>
      <c r="N43" s="2"/>
    </row>
    <row r="44" spans="1:14" ht="13.5" customHeight="1">
      <c r="A44" s="38" t="s">
        <v>33</v>
      </c>
      <c r="B44" s="26">
        <v>8750</v>
      </c>
      <c r="C44" s="25">
        <v>181104.45</v>
      </c>
      <c r="D44" s="27">
        <v>176046.62588000004</v>
      </c>
      <c r="E44" s="25">
        <f t="shared" si="2"/>
        <v>20697.65142857143</v>
      </c>
      <c r="F44" s="25">
        <f t="shared" si="1"/>
        <v>20119.614386285717</v>
      </c>
      <c r="H44" s="2"/>
      <c r="I44" s="3"/>
      <c r="J44" s="3"/>
      <c r="K44" s="2"/>
      <c r="M44" s="2"/>
      <c r="N44" s="2"/>
    </row>
    <row r="45" spans="1:14" ht="13.5" customHeight="1">
      <c r="A45" s="38" t="s">
        <v>34</v>
      </c>
      <c r="B45" s="26">
        <v>4163</v>
      </c>
      <c r="C45" s="25">
        <v>86932</v>
      </c>
      <c r="D45" s="27">
        <v>83127.38236</v>
      </c>
      <c r="E45" s="25">
        <f t="shared" si="2"/>
        <v>20882.05620946433</v>
      </c>
      <c r="F45" s="25">
        <f t="shared" si="1"/>
        <v>19968.14373288494</v>
      </c>
      <c r="H45" s="2"/>
      <c r="I45" s="3"/>
      <c r="J45" s="3"/>
      <c r="K45" s="2"/>
      <c r="M45" s="2"/>
      <c r="N45" s="2"/>
    </row>
    <row r="46" spans="1:14" ht="13.5" customHeight="1">
      <c r="A46" s="38" t="s">
        <v>35</v>
      </c>
      <c r="B46" s="26">
        <v>5464</v>
      </c>
      <c r="C46" s="25">
        <v>105223.96</v>
      </c>
      <c r="D46" s="27">
        <v>100972.55957999999</v>
      </c>
      <c r="E46" s="25">
        <f t="shared" si="2"/>
        <v>19257.679355783308</v>
      </c>
      <c r="F46" s="25">
        <f t="shared" si="1"/>
        <v>18479.604608345533</v>
      </c>
      <c r="H46" s="2"/>
      <c r="I46" s="3"/>
      <c r="J46" s="3"/>
      <c r="K46" s="2"/>
      <c r="M46" s="2"/>
      <c r="N46" s="2"/>
    </row>
    <row r="47" spans="1:14" ht="13.5" customHeight="1">
      <c r="A47" s="38" t="s">
        <v>36</v>
      </c>
      <c r="B47" s="26">
        <v>7128</v>
      </c>
      <c r="C47" s="25">
        <v>146322.65</v>
      </c>
      <c r="D47" s="27">
        <v>137925.25273</v>
      </c>
      <c r="E47" s="25">
        <f t="shared" si="2"/>
        <v>20527.8689674523</v>
      </c>
      <c r="F47" s="25">
        <f t="shared" si="1"/>
        <v>19349.78293069585</v>
      </c>
      <c r="H47" s="2"/>
      <c r="I47" s="3"/>
      <c r="J47" s="3"/>
      <c r="K47" s="2"/>
      <c r="M47" s="2"/>
      <c r="N47" s="2"/>
    </row>
    <row r="48" spans="1:14" ht="13.5" customHeight="1">
      <c r="A48" s="38" t="s">
        <v>37</v>
      </c>
      <c r="B48" s="26">
        <v>8577</v>
      </c>
      <c r="C48" s="25">
        <v>173441.1</v>
      </c>
      <c r="D48" s="27">
        <v>162814.09548999998</v>
      </c>
      <c r="E48" s="25">
        <f t="shared" si="2"/>
        <v>20221.650926897517</v>
      </c>
      <c r="F48" s="25">
        <f t="shared" si="1"/>
        <v>18982.63909175702</v>
      </c>
      <c r="H48" s="2"/>
      <c r="I48" s="3"/>
      <c r="J48" s="3"/>
      <c r="K48" s="2"/>
      <c r="M48" s="2"/>
      <c r="N48" s="2"/>
    </row>
    <row r="49" spans="1:13" ht="13.5" customHeight="1">
      <c r="A49" s="38" t="s">
        <v>38</v>
      </c>
      <c r="B49" s="26">
        <v>6616</v>
      </c>
      <c r="C49" s="25">
        <v>135956.9</v>
      </c>
      <c r="D49" s="27">
        <v>126226.30788000001</v>
      </c>
      <c r="E49" s="25">
        <f t="shared" si="2"/>
        <v>20549.712817412335</v>
      </c>
      <c r="F49" s="25">
        <f t="shared" si="1"/>
        <v>19078.946172914148</v>
      </c>
      <c r="H49" s="2"/>
      <c r="I49" s="3"/>
      <c r="J49" s="3"/>
      <c r="K49" s="2"/>
      <c r="M49" s="2"/>
    </row>
    <row r="50" spans="1:14" ht="13.5" customHeight="1">
      <c r="A50" s="38" t="s">
        <v>39</v>
      </c>
      <c r="B50" s="26">
        <v>3536</v>
      </c>
      <c r="C50" s="25">
        <v>71257</v>
      </c>
      <c r="D50" s="27">
        <v>68124.34872999998</v>
      </c>
      <c r="E50" s="25">
        <f t="shared" si="2"/>
        <v>20151.866515837104</v>
      </c>
      <c r="F50" s="25">
        <f t="shared" si="1"/>
        <v>19265.935726809952</v>
      </c>
      <c r="H50" s="2"/>
      <c r="I50" s="3"/>
      <c r="J50" s="3"/>
      <c r="K50" s="2"/>
      <c r="M50" s="2"/>
      <c r="N50" s="2"/>
    </row>
    <row r="51" spans="1:14" ht="13.5" customHeight="1">
      <c r="A51" s="38" t="s">
        <v>40</v>
      </c>
      <c r="B51" s="26">
        <v>7398</v>
      </c>
      <c r="C51" s="25">
        <v>156205.6</v>
      </c>
      <c r="D51" s="27">
        <v>141553.52598999997</v>
      </c>
      <c r="E51" s="25">
        <f t="shared" si="2"/>
        <v>21114.571505812382</v>
      </c>
      <c r="F51" s="25">
        <f t="shared" si="1"/>
        <v>19134.026221951877</v>
      </c>
      <c r="H51" s="2"/>
      <c r="I51" s="3"/>
      <c r="J51" s="3"/>
      <c r="K51" s="2"/>
      <c r="M51" s="2"/>
      <c r="N51" s="2"/>
    </row>
    <row r="52" spans="1:14" ht="13.5" customHeight="1">
      <c r="A52" s="38" t="s">
        <v>41</v>
      </c>
      <c r="B52" s="26">
        <v>4257</v>
      </c>
      <c r="C52" s="25">
        <v>85977.5</v>
      </c>
      <c r="D52" s="27">
        <v>81701.17920999999</v>
      </c>
      <c r="E52" s="25">
        <f t="shared" si="2"/>
        <v>20196.734789758044</v>
      </c>
      <c r="F52" s="25">
        <f t="shared" si="1"/>
        <v>19192.19619685224</v>
      </c>
      <c r="H52" s="2"/>
      <c r="I52" s="3"/>
      <c r="J52" s="3"/>
      <c r="K52" s="2"/>
      <c r="M52" s="2"/>
      <c r="N52" s="2"/>
    </row>
    <row r="53" spans="1:14" ht="13.5" customHeight="1">
      <c r="A53" s="38" t="s">
        <v>42</v>
      </c>
      <c r="B53" s="26">
        <v>14425</v>
      </c>
      <c r="C53" s="25">
        <v>293571.2</v>
      </c>
      <c r="D53" s="27">
        <v>280136.75151</v>
      </c>
      <c r="E53" s="25">
        <f t="shared" si="2"/>
        <v>20351.556325823225</v>
      </c>
      <c r="F53" s="25">
        <f t="shared" si="1"/>
        <v>19420.22540797227</v>
      </c>
      <c r="H53" s="2"/>
      <c r="I53" s="3"/>
      <c r="J53" s="3"/>
      <c r="K53" s="2"/>
      <c r="M53" s="2"/>
      <c r="N53" s="2"/>
    </row>
    <row r="54" spans="1:14" ht="13.5" customHeight="1">
      <c r="A54" s="38" t="s">
        <v>43</v>
      </c>
      <c r="B54" s="26">
        <v>5562</v>
      </c>
      <c r="C54" s="25">
        <v>114373.95</v>
      </c>
      <c r="D54" s="27">
        <v>108685.90943000003</v>
      </c>
      <c r="E54" s="25">
        <f t="shared" si="2"/>
        <v>20563.457389428262</v>
      </c>
      <c r="F54" s="25">
        <f t="shared" si="1"/>
        <v>19540.79637360662</v>
      </c>
      <c r="H54" s="5"/>
      <c r="I54" s="6"/>
      <c r="J54" s="6"/>
      <c r="K54" s="5"/>
      <c r="L54" s="4"/>
      <c r="M54" s="5"/>
      <c r="N54" s="5"/>
    </row>
    <row r="55" spans="1:6" ht="13.5" customHeight="1">
      <c r="A55" s="38" t="s">
        <v>44</v>
      </c>
      <c r="B55" s="26">
        <v>5627</v>
      </c>
      <c r="C55" s="25">
        <v>114041.42</v>
      </c>
      <c r="D55" s="27">
        <v>106266.60767999999</v>
      </c>
      <c r="E55" s="25">
        <f t="shared" si="2"/>
        <v>20266.824240270125</v>
      </c>
      <c r="F55" s="25">
        <f t="shared" si="1"/>
        <v>18885.126653634263</v>
      </c>
    </row>
    <row r="56" spans="1:6" ht="13.5" customHeight="1">
      <c r="A56" s="61"/>
      <c r="B56" s="62"/>
      <c r="C56" s="63"/>
      <c r="D56" s="63"/>
      <c r="E56" s="63"/>
      <c r="F56" s="63"/>
    </row>
    <row r="57" spans="1:6" ht="12.75">
      <c r="A57" s="40"/>
      <c r="B57" s="14"/>
      <c r="C57" s="16"/>
      <c r="D57" s="16"/>
      <c r="E57" s="13"/>
      <c r="F57" s="13"/>
    </row>
    <row r="58" spans="1:6" ht="12.75">
      <c r="A58" s="40"/>
      <c r="B58" s="14"/>
      <c r="C58" s="16"/>
      <c r="D58" s="16"/>
      <c r="E58" s="13"/>
      <c r="F58" s="13"/>
    </row>
    <row r="59" spans="1:6" ht="12.75">
      <c r="A59" s="40"/>
      <c r="B59" s="14"/>
      <c r="C59" s="16"/>
      <c r="D59" s="16"/>
      <c r="E59" s="13"/>
      <c r="F59" s="13"/>
    </row>
    <row r="60" spans="1:6" ht="12.75">
      <c r="A60" s="40"/>
      <c r="B60" s="14"/>
      <c r="C60" s="16"/>
      <c r="D60" s="16"/>
      <c r="E60" s="13"/>
      <c r="F60" s="13"/>
    </row>
    <row r="61" spans="1:6" ht="12.75">
      <c r="A61" s="40"/>
      <c r="B61" s="14"/>
      <c r="C61" s="16"/>
      <c r="D61" s="16"/>
      <c r="E61" s="13"/>
      <c r="F61" s="13"/>
    </row>
    <row r="62" spans="1:6" ht="12.75">
      <c r="A62" s="40"/>
      <c r="B62" s="14"/>
      <c r="C62" s="16"/>
      <c r="D62" s="16"/>
      <c r="E62" s="13"/>
      <c r="F62" s="13"/>
    </row>
    <row r="63" spans="1:6" ht="12.75">
      <c r="A63" s="40"/>
      <c r="B63" s="14"/>
      <c r="C63" s="16"/>
      <c r="D63" s="16"/>
      <c r="E63" s="13"/>
      <c r="F63" s="13"/>
    </row>
    <row r="64" spans="1:6" ht="12.75">
      <c r="A64" s="40"/>
      <c r="B64" s="14"/>
      <c r="C64" s="16"/>
      <c r="D64" s="16"/>
      <c r="E64" s="13"/>
      <c r="F64" s="13"/>
    </row>
    <row r="65" spans="1:6" ht="12.75">
      <c r="A65" s="40"/>
      <c r="B65" s="14"/>
      <c r="C65" s="16"/>
      <c r="D65" s="16"/>
      <c r="E65" s="13"/>
      <c r="F65" s="13"/>
    </row>
    <row r="66" spans="1:6" ht="12.75">
      <c r="A66" s="40"/>
      <c r="B66" s="14"/>
      <c r="C66" s="16"/>
      <c r="D66" s="16"/>
      <c r="E66" s="13"/>
      <c r="F66" s="13"/>
    </row>
    <row r="67" spans="1:6" ht="12.75">
      <c r="A67" s="40"/>
      <c r="B67" s="14"/>
      <c r="C67" s="16"/>
      <c r="D67" s="16"/>
      <c r="E67" s="13"/>
      <c r="F67" s="13"/>
    </row>
    <row r="68" spans="1:6" ht="12.75">
      <c r="A68" s="40"/>
      <c r="B68" s="14"/>
      <c r="C68" s="16"/>
      <c r="D68" s="16"/>
      <c r="E68" s="13"/>
      <c r="F68" s="13"/>
    </row>
    <row r="69" spans="1:6" ht="12.75">
      <c r="A69" s="40"/>
      <c r="B69" s="14"/>
      <c r="C69" s="16"/>
      <c r="D69" s="16"/>
      <c r="E69" s="13"/>
      <c r="F69" s="13"/>
    </row>
    <row r="70" spans="1:6" ht="12.75">
      <c r="A70" s="40"/>
      <c r="B70" s="14"/>
      <c r="C70" s="16"/>
      <c r="D70" s="16"/>
      <c r="E70" s="13"/>
      <c r="F70" s="13"/>
    </row>
    <row r="71" spans="1:6" ht="12.75">
      <c r="A71" s="40"/>
      <c r="B71" s="14"/>
      <c r="C71" s="16"/>
      <c r="D71" s="16"/>
      <c r="E71" s="13"/>
      <c r="F71" s="13"/>
    </row>
    <row r="72" spans="1:6" ht="12.75">
      <c r="A72" s="40"/>
      <c r="B72" s="14"/>
      <c r="C72" s="16"/>
      <c r="D72" s="16"/>
      <c r="E72" s="13"/>
      <c r="F72" s="13"/>
    </row>
    <row r="73" spans="5:6" ht="12">
      <c r="E73" s="18"/>
      <c r="F73" s="18"/>
    </row>
    <row r="74" spans="5:6" ht="12">
      <c r="E74" s="18"/>
      <c r="F74" s="18"/>
    </row>
    <row r="75" spans="5:6" ht="12">
      <c r="E75" s="18"/>
      <c r="F75" s="18"/>
    </row>
    <row r="76" spans="5:6" ht="12">
      <c r="E76" s="18"/>
      <c r="F76" s="18"/>
    </row>
  </sheetData>
  <sheetProtection/>
  <mergeCells count="10">
    <mergeCell ref="A10:A12"/>
    <mergeCell ref="C10:C12"/>
    <mergeCell ref="D10:D12"/>
    <mergeCell ref="B10:B12"/>
    <mergeCell ref="A1:F1"/>
    <mergeCell ref="E9:F9"/>
    <mergeCell ref="A8:F8"/>
    <mergeCell ref="E10:F10"/>
    <mergeCell ref="A6:F6"/>
    <mergeCell ref="E12:F12"/>
  </mergeCells>
  <printOptions horizontalCentered="1"/>
  <pageMargins left="0.3937007874015748" right="0.3937007874015748" top="0" bottom="0.5905511811023623" header="0" footer="0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2014-07-07T22:19:53Z</cp:lastPrinted>
  <dcterms:created xsi:type="dcterms:W3CDTF">2004-01-22T15:00:06Z</dcterms:created>
  <dcterms:modified xsi:type="dcterms:W3CDTF">2014-07-07T22:19:57Z</dcterms:modified>
  <cp:category/>
  <cp:version/>
  <cp:contentType/>
  <cp:contentStatus/>
</cp:coreProperties>
</file>