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2.1.8.1_2013" sheetId="1" r:id="rId1"/>
  </sheets>
  <definedNames>
    <definedName name="_Regression_Int" localSheetId="0" hidden="1">1</definedName>
    <definedName name="A_IMPRESIÓN_IM" localSheetId="0">'2.1.8.1_2013'!$A$1:$L$57</definedName>
    <definedName name="A_IMPRESIÓN_IM">#REF!</definedName>
    <definedName name="_xlnm.Print_Area" localSheetId="0">'2.1.8.1_2013'!$A$1:$L$56</definedName>
    <definedName name="Imprimir_área_IM" localSheetId="0">'2.1.8.1_2013'!$A$1:$K$57</definedName>
  </definedNames>
  <calcPr fullCalcOnLoad="1"/>
</workbook>
</file>

<file path=xl/sharedStrings.xml><?xml version="1.0" encoding="utf-8"?>
<sst xmlns="http://schemas.openxmlformats.org/spreadsheetml/2006/main" count="56" uniqueCount="55">
  <si>
    <t>Entidad</t>
  </si>
  <si>
    <t>Total</t>
  </si>
  <si>
    <t>Retiro</t>
  </si>
  <si>
    <t>Cesantía en Edad Avanzada</t>
  </si>
  <si>
    <t>Vejez</t>
  </si>
  <si>
    <t>Invalidez 2/</t>
  </si>
  <si>
    <t>Ascendencia</t>
  </si>
  <si>
    <t>Viudez</t>
  </si>
  <si>
    <t>Viudez y Orfandad</t>
  </si>
  <si>
    <t>Orfandad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</si>
  <si>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</si>
  <si>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</si>
  <si>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</si>
  <si>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</si>
  <si>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</si>
  <si>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</si>
  <si>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</si>
  <si>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</si>
  <si>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</si>
  <si>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</si>
  <si>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</si>
  <si>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</si>
  <si>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</si>
  <si>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</si>
  <si>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</si>
  <si>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</si>
  <si>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</si>
  <si>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</si>
  <si>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</si>
  <si>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</si>
  <si>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Nayarit*</t>
  </si>
  <si>
    <t>Nuevo León</t>
  </si>
  <si>
    <t>Oaxaca</t>
  </si>
  <si>
    <t>Puebla</t>
  </si>
  <si>
    <t>Querétaro</t>
  </si>
  <si>
    <t>Quintana Roo*</t>
  </si>
  <si>
    <t>San Luis Potosí</t>
  </si>
  <si>
    <t>Sinaloa*</t>
  </si>
  <si>
    <t>Sonora</t>
  </si>
  <si>
    <t>Tabasco</t>
  </si>
  <si>
    <t>Tamaulipas</t>
  </si>
  <si>
    <t>Tlaxcala</t>
  </si>
  <si>
    <t>Veracruz</t>
  </si>
  <si>
    <t>Yucatán</t>
  </si>
  <si>
    <t>Zacatecas</t>
  </si>
  <si>
    <t>En el Extanjero</t>
  </si>
  <si>
    <t>Chiapas</t>
  </si>
  <si>
    <t>* Considera el primer pago de pensiones para su inclusión en nómina posterior a diciembre.</t>
  </si>
  <si>
    <t>1/ Pago por montos constitutivos.</t>
  </si>
  <si>
    <t>2/ Pago en nómina (flujo mensual).</t>
  </si>
  <si>
    <t xml:space="preserve"> No incluye Pensiones por Riesgos del Trabajo.</t>
  </si>
  <si>
    <t>Anuario Estadístico 2013</t>
  </si>
  <si>
    <t>Área Foránea</t>
  </si>
  <si>
    <t>Invalidez Definitiva</t>
  </si>
  <si>
    <t>2.1.8.1 Costo de las Pensiones Otorgadas del Régimen de Cuentas Individuales 1/   
(Miles de Pesos)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</si>
</sst>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0.0"/>
    <numFmt numFmtId="181" formatCode="0.0"/>
    <numFmt numFmtId="182" formatCode="#,##0.0_ ;\-#,##0.0\ "/>
    <numFmt numFmtId="183" formatCode="#,##0.00_ ;\-#,##0.00\ "/>
  </numFmts>
  <fonts count="4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Courier"/>
      <family val="3"/>
    </font>
    <font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ana sans lig"/>
      <family val="0"/>
    </font>
    <font>
      <b/>
      <sz val="14"/>
      <name val="Soberana Titular"/>
      <family val="3"/>
    </font>
    <font>
      <sz val="12"/>
      <color indexed="8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172" fontId="0" fillId="0" borderId="0" xfId="0" applyAlignment="1">
      <alignment/>
    </xf>
    <xf numFmtId="180" fontId="7" fillId="0" borderId="0" xfId="46" applyNumberFormat="1" applyFont="1" applyFill="1" applyAlignment="1" applyProtection="1">
      <alignment/>
      <protection/>
    </xf>
    <xf numFmtId="180" fontId="6" fillId="0" borderId="0" xfId="46" applyNumberFormat="1" applyFont="1" applyFill="1" applyAlignment="1" applyProtection="1">
      <alignment/>
      <protection/>
    </xf>
    <xf numFmtId="180" fontId="7" fillId="0" borderId="0" xfId="46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7" fillId="0" borderId="0" xfId="46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 horizontal="right"/>
      <protection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 applyProtection="1">
      <alignment horizontal="left"/>
      <protection/>
    </xf>
    <xf numFmtId="181" fontId="4" fillId="0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>
      <alignment horizontal="left" indent="15"/>
    </xf>
    <xf numFmtId="181" fontId="3" fillId="0" borderId="0" xfId="0" applyNumberFormat="1" applyFont="1" applyFill="1" applyAlignment="1" applyProtection="1">
      <alignment horizontal="left" indent="15"/>
      <protection/>
    </xf>
    <xf numFmtId="181" fontId="3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ill="1" applyAlignment="1">
      <alignment/>
    </xf>
    <xf numFmtId="181" fontId="0" fillId="0" borderId="0" xfId="0" applyNumberFormat="1" applyFill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6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7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181" fontId="7" fillId="0" borderId="0" xfId="0" applyNumberFormat="1" applyFont="1" applyFill="1" applyAlignment="1" applyProtection="1">
      <alignment/>
      <protection/>
    </xf>
    <xf numFmtId="181" fontId="1" fillId="0" borderId="0" xfId="0" applyNumberFormat="1" applyFont="1" applyFill="1" applyAlignment="1">
      <alignment/>
    </xf>
    <xf numFmtId="181" fontId="8" fillId="0" borderId="11" xfId="0" applyNumberFormat="1" applyFont="1" applyFill="1" applyBorder="1" applyAlignment="1" applyProtection="1">
      <alignment/>
      <protection/>
    </xf>
    <xf numFmtId="181" fontId="8" fillId="0" borderId="11" xfId="46" applyNumberFormat="1" applyFont="1" applyFill="1" applyBorder="1" applyAlignment="1">
      <alignment/>
    </xf>
    <xf numFmtId="181" fontId="1" fillId="0" borderId="11" xfId="46" applyNumberFormat="1" applyFont="1" applyFill="1" applyBorder="1" applyAlignment="1">
      <alignment/>
    </xf>
    <xf numFmtId="181" fontId="8" fillId="0" borderId="0" xfId="0" applyNumberFormat="1" applyFont="1" applyFill="1" applyBorder="1" applyAlignment="1" applyProtection="1">
      <alignment/>
      <protection/>
    </xf>
    <xf numFmtId="181" fontId="8" fillId="0" borderId="0" xfId="46" applyNumberFormat="1" applyFont="1" applyFill="1" applyBorder="1" applyAlignment="1">
      <alignment/>
    </xf>
    <xf numFmtId="181" fontId="1" fillId="0" borderId="0" xfId="46" applyNumberFormat="1" applyFont="1" applyFill="1" applyBorder="1" applyAlignment="1">
      <alignment/>
    </xf>
    <xf numFmtId="181" fontId="8" fillId="0" borderId="0" xfId="46" applyNumberFormat="1" applyFont="1" applyFill="1" applyBorder="1" applyAlignment="1" applyProtection="1">
      <alignment/>
      <protection/>
    </xf>
    <xf numFmtId="181" fontId="1" fillId="0" borderId="0" xfId="0" applyNumberFormat="1" applyFont="1" applyFill="1" applyAlignment="1">
      <alignment/>
    </xf>
    <xf numFmtId="181" fontId="1" fillId="0" borderId="0" xfId="46" applyNumberFormat="1" applyFont="1" applyFill="1" applyAlignment="1">
      <alignment/>
    </xf>
    <xf numFmtId="181" fontId="0" fillId="0" borderId="0" xfId="0" applyNumberFormat="1" applyFill="1" applyAlignment="1">
      <alignment/>
    </xf>
    <xf numFmtId="3" fontId="7" fillId="0" borderId="0" xfId="46" applyNumberFormat="1" applyFont="1" applyFill="1" applyAlignment="1" applyProtection="1">
      <alignment/>
      <protection/>
    </xf>
    <xf numFmtId="3" fontId="7" fillId="0" borderId="0" xfId="46" applyNumberFormat="1" applyFont="1" applyFill="1" applyAlignment="1" applyProtection="1">
      <alignment horizontal="right"/>
      <protection/>
    </xf>
    <xf numFmtId="3" fontId="7" fillId="0" borderId="0" xfId="46" applyNumberFormat="1" applyFont="1" applyFill="1" applyAlignment="1">
      <alignment/>
    </xf>
    <xf numFmtId="181" fontId="9" fillId="0" borderId="0" xfId="0" applyNumberFormat="1" applyFont="1" applyFill="1" applyAlignment="1" applyProtection="1">
      <alignment horizontal="center" wrapText="1"/>
      <protection/>
    </xf>
    <xf numFmtId="181" fontId="9" fillId="0" borderId="0" xfId="0" applyNumberFormat="1" applyFont="1" applyFill="1" applyAlignment="1" applyProtection="1">
      <alignment horizontal="center"/>
      <protection/>
    </xf>
    <xf numFmtId="181" fontId="10" fillId="0" borderId="0" xfId="0" applyNumberFormat="1" applyFont="1" applyFill="1" applyAlignment="1">
      <alignment horizontal="right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762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800100</xdr:colOff>
      <xdr:row>0</xdr:row>
      <xdr:rowOff>0</xdr:rowOff>
    </xdr:from>
    <xdr:to>
      <xdr:col>10</xdr:col>
      <xdr:colOff>1028700</xdr:colOff>
      <xdr:row>4</xdr:row>
      <xdr:rowOff>190500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686925" y="0"/>
          <a:ext cx="2381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76"/>
  <sheetViews>
    <sheetView showGridLines="0" tabSelected="1" zoomScale="85" zoomScaleNormal="85" zoomScaleSheetLayoutView="75" zoomScalePageLayoutView="0" workbookViewId="0" topLeftCell="A1">
      <selection activeCell="A8" sqref="A8:L8"/>
    </sheetView>
  </sheetViews>
  <sheetFormatPr defaultColWidth="10.625" defaultRowHeight="12.75"/>
  <cols>
    <col min="1" max="1" width="17.625" style="38" customWidth="1"/>
    <col min="2" max="2" width="14.625" style="18" customWidth="1"/>
    <col min="3" max="3" width="14.25390625" style="18" customWidth="1"/>
    <col min="4" max="4" width="14.625" style="18" customWidth="1"/>
    <col min="5" max="5" width="13.625" style="18" customWidth="1"/>
    <col min="6" max="6" width="14.625" style="18" customWidth="1"/>
    <col min="7" max="9" width="13.625" style="18" customWidth="1"/>
    <col min="10" max="10" width="14.625" style="18" customWidth="1"/>
    <col min="11" max="11" width="13.625" style="18" customWidth="1"/>
    <col min="12" max="12" width="1.37890625" style="18" hidden="1" customWidth="1"/>
    <col min="13" max="13" width="27.625" style="18" customWidth="1"/>
    <col min="14" max="14" width="12.625" style="18" customWidth="1"/>
    <col min="15" max="15" width="7.625" style="18" customWidth="1"/>
    <col min="16" max="16384" width="10.625" style="18" customWidth="1"/>
  </cols>
  <sheetData>
    <row r="1" spans="1:23" s="9" customFormat="1" ht="15.7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P1" s="10"/>
      <c r="W1" s="11"/>
    </row>
    <row r="2" spans="1:23" s="9" customFormat="1" ht="15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P2" s="10"/>
      <c r="W2" s="11"/>
    </row>
    <row r="3" spans="1:23" s="9" customFormat="1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P3" s="10"/>
      <c r="W3" s="11"/>
    </row>
    <row r="4" spans="1:23" s="9" customFormat="1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P4" s="10"/>
      <c r="W4" s="11"/>
    </row>
    <row r="5" spans="1:23" s="9" customFormat="1" ht="15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P5" s="10"/>
      <c r="W5" s="11"/>
    </row>
    <row r="6" spans="1:23" s="9" customFormat="1" ht="16.5" customHeight="1">
      <c r="A6" s="44" t="s">
        <v>51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8"/>
      <c r="P6" s="10"/>
      <c r="W6" s="11"/>
    </row>
    <row r="7" spans="1:12" s="9" customFormat="1" ht="12.75" customHeight="1">
      <c r="A7" s="7"/>
      <c r="B7" s="12"/>
      <c r="C7" s="13"/>
      <c r="D7" s="12"/>
      <c r="E7" s="12"/>
      <c r="F7" s="12"/>
      <c r="G7" s="12"/>
      <c r="H7" s="12"/>
      <c r="I7" s="12"/>
      <c r="J7" s="12"/>
      <c r="K7" s="12"/>
      <c r="L7" s="14"/>
    </row>
    <row r="8" spans="1:18" s="9" customFormat="1" ht="38.25" customHeight="1">
      <c r="A8" s="42" t="s">
        <v>54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R8" s="11"/>
    </row>
    <row r="9" spans="1:12" s="9" customFormat="1" ht="12.75" customHeight="1">
      <c r="A9" s="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29" ht="32.25" customHeight="1">
      <c r="A10" s="15" t="s">
        <v>0</v>
      </c>
      <c r="B10" s="15" t="s">
        <v>1</v>
      </c>
      <c r="C10" s="15" t="s">
        <v>2</v>
      </c>
      <c r="D10" s="16" t="s">
        <v>3</v>
      </c>
      <c r="E10" s="16" t="s">
        <v>4</v>
      </c>
      <c r="F10" s="16" t="s">
        <v>5</v>
      </c>
      <c r="G10" s="16" t="s">
        <v>53</v>
      </c>
      <c r="H10" s="16" t="s">
        <v>6</v>
      </c>
      <c r="I10" s="16" t="s">
        <v>7</v>
      </c>
      <c r="J10" s="16" t="s">
        <v>8</v>
      </c>
      <c r="K10" s="16" t="s">
        <v>9</v>
      </c>
      <c r="L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18" ht="1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2"/>
      <c r="R11" s="19"/>
    </row>
    <row r="12" spans="1:12" ht="15" customHeight="1">
      <c r="A12" s="23" t="s">
        <v>1</v>
      </c>
      <c r="B12" s="2">
        <f aca="true" t="shared" si="0" ref="B12:K12">SUM(B14+B20)</f>
        <v>4445708.380000001</v>
      </c>
      <c r="C12" s="2">
        <f t="shared" si="0"/>
        <v>2469317.81</v>
      </c>
      <c r="D12" s="2">
        <f t="shared" si="0"/>
        <v>466445.08999999997</v>
      </c>
      <c r="E12" s="2">
        <f t="shared" si="0"/>
        <v>404019.30000000005</v>
      </c>
      <c r="F12" s="2">
        <f t="shared" si="0"/>
        <v>5142.5</v>
      </c>
      <c r="G12" s="2">
        <f t="shared" si="0"/>
        <v>69852.23999999999</v>
      </c>
      <c r="H12" s="2">
        <f t="shared" si="0"/>
        <v>91868.97999999998</v>
      </c>
      <c r="I12" s="2">
        <f t="shared" si="0"/>
        <v>372992.3300000001</v>
      </c>
      <c r="J12" s="2">
        <f t="shared" si="0"/>
        <v>512183.94</v>
      </c>
      <c r="K12" s="2">
        <f t="shared" si="0"/>
        <v>53886.189999999995</v>
      </c>
      <c r="L12" s="24"/>
    </row>
    <row r="13" spans="1:27" ht="1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26"/>
      <c r="U13" s="19"/>
      <c r="X13" s="19"/>
      <c r="AA13" s="19"/>
    </row>
    <row r="14" spans="1:27" ht="13.5" customHeight="1">
      <c r="A14" s="23" t="s">
        <v>10</v>
      </c>
      <c r="B14" s="2">
        <f aca="true" t="shared" si="1" ref="B14:K14">SUM(B15:B19)</f>
        <v>985009.9</v>
      </c>
      <c r="C14" s="2">
        <f t="shared" si="1"/>
        <v>488852.9</v>
      </c>
      <c r="D14" s="2">
        <f t="shared" si="1"/>
        <v>98127.20000000001</v>
      </c>
      <c r="E14" s="2">
        <f t="shared" si="1"/>
        <v>159316.2</v>
      </c>
      <c r="F14" s="2">
        <f t="shared" si="1"/>
        <v>1200.1</v>
      </c>
      <c r="G14" s="2">
        <f t="shared" si="1"/>
        <v>12713.5</v>
      </c>
      <c r="H14" s="2">
        <f t="shared" si="1"/>
        <v>21699.599999999995</v>
      </c>
      <c r="I14" s="2">
        <f t="shared" si="1"/>
        <v>129147.79999999999</v>
      </c>
      <c r="J14" s="2">
        <f t="shared" si="1"/>
        <v>60022</v>
      </c>
      <c r="K14" s="2">
        <f t="shared" si="1"/>
        <v>13930.6</v>
      </c>
      <c r="L14" s="24"/>
      <c r="Q14" s="19"/>
      <c r="U14" s="19"/>
      <c r="X14" s="19"/>
      <c r="AA14" s="19"/>
    </row>
    <row r="15" spans="1:12" ht="13.5" customHeight="1">
      <c r="A15" s="27" t="s">
        <v>11</v>
      </c>
      <c r="B15" s="1">
        <f>SUM(C15:K15)</f>
        <v>320582.5</v>
      </c>
      <c r="C15" s="1">
        <v>180594.3</v>
      </c>
      <c r="D15" s="1">
        <v>35108.3</v>
      </c>
      <c r="E15" s="1">
        <v>30724.6</v>
      </c>
      <c r="F15" s="4">
        <v>211.1</v>
      </c>
      <c r="G15" s="1">
        <v>3178</v>
      </c>
      <c r="H15" s="1">
        <v>9540.3</v>
      </c>
      <c r="I15" s="1">
        <v>40584.2</v>
      </c>
      <c r="J15" s="1">
        <v>17511</v>
      </c>
      <c r="K15" s="1">
        <v>3130.7</v>
      </c>
      <c r="L15" s="28"/>
    </row>
    <row r="16" spans="1:12" ht="13.5" customHeight="1">
      <c r="A16" s="27" t="s">
        <v>12</v>
      </c>
      <c r="B16" s="1">
        <f>SUM(C16:K16)</f>
        <v>207805.50000000003</v>
      </c>
      <c r="C16" s="1">
        <v>105091.8</v>
      </c>
      <c r="D16" s="1">
        <v>15530.3</v>
      </c>
      <c r="E16" s="1">
        <v>24211.6</v>
      </c>
      <c r="F16" s="4">
        <v>576.2</v>
      </c>
      <c r="G16" s="1">
        <v>3412.2</v>
      </c>
      <c r="H16" s="1">
        <v>7072.9</v>
      </c>
      <c r="I16" s="1">
        <v>24744.9</v>
      </c>
      <c r="J16" s="1">
        <v>21786.6</v>
      </c>
      <c r="K16" s="1">
        <v>5379</v>
      </c>
      <c r="L16" s="28"/>
    </row>
    <row r="17" spans="1:12" ht="13.5" customHeight="1">
      <c r="A17" s="27" t="s">
        <v>13</v>
      </c>
      <c r="B17" s="1">
        <f>SUM(C17:K17)</f>
        <v>280191.5</v>
      </c>
      <c r="C17" s="1">
        <v>130550.4</v>
      </c>
      <c r="D17" s="1">
        <v>29291.8</v>
      </c>
      <c r="E17" s="1">
        <v>64316.5</v>
      </c>
      <c r="F17" s="1">
        <v>265.2</v>
      </c>
      <c r="G17" s="1">
        <v>4722.6</v>
      </c>
      <c r="H17" s="1">
        <v>3073.1</v>
      </c>
      <c r="I17" s="1">
        <v>38874.2</v>
      </c>
      <c r="J17" s="1">
        <v>5052.2</v>
      </c>
      <c r="K17" s="1">
        <v>4045.5</v>
      </c>
      <c r="L17" s="28"/>
    </row>
    <row r="18" spans="1:12" ht="13.5" customHeight="1">
      <c r="A18" s="27" t="s">
        <v>14</v>
      </c>
      <c r="B18" s="1">
        <f>SUM(C18:K18)</f>
        <v>176430.4</v>
      </c>
      <c r="C18" s="1">
        <v>72616.4</v>
      </c>
      <c r="D18" s="1">
        <v>18196.8</v>
      </c>
      <c r="E18" s="1">
        <v>40063.5</v>
      </c>
      <c r="F18" s="1">
        <v>147.6</v>
      </c>
      <c r="G18" s="1">
        <v>1400.7</v>
      </c>
      <c r="H18" s="1">
        <v>2013.3</v>
      </c>
      <c r="I18" s="1">
        <v>24944.5</v>
      </c>
      <c r="J18" s="1">
        <v>15672.2</v>
      </c>
      <c r="K18" s="1">
        <v>1375.4</v>
      </c>
      <c r="L18" s="28"/>
    </row>
    <row r="19" spans="1:12" ht="13.5" customHeight="1">
      <c r="A19" s="25"/>
      <c r="B19" s="2"/>
      <c r="C19" s="3"/>
      <c r="D19" s="5"/>
      <c r="E19" s="3"/>
      <c r="F19" s="1"/>
      <c r="G19" s="3"/>
      <c r="H19" s="3"/>
      <c r="I19" s="3"/>
      <c r="J19" s="1"/>
      <c r="K19" s="3"/>
      <c r="L19" s="28"/>
    </row>
    <row r="20" spans="1:27" ht="13.5" customHeight="1">
      <c r="A20" s="23" t="s">
        <v>52</v>
      </c>
      <c r="B20" s="2">
        <f>SUM(B21:B52)</f>
        <v>3460698.480000001</v>
      </c>
      <c r="C20" s="2">
        <f aca="true" t="shared" si="2" ref="C20:K20">SUM(C21:C52)</f>
        <v>1980464.9100000001</v>
      </c>
      <c r="D20" s="2">
        <f t="shared" si="2"/>
        <v>368317.88999999996</v>
      </c>
      <c r="E20" s="2">
        <f t="shared" si="2"/>
        <v>244703.1</v>
      </c>
      <c r="F20" s="2">
        <f t="shared" si="2"/>
        <v>3942.4</v>
      </c>
      <c r="G20" s="2">
        <f t="shared" si="2"/>
        <v>57138.73999999998</v>
      </c>
      <c r="H20" s="2">
        <f t="shared" si="2"/>
        <v>70169.37999999999</v>
      </c>
      <c r="I20" s="2">
        <f t="shared" si="2"/>
        <v>243844.53000000006</v>
      </c>
      <c r="J20" s="2">
        <f t="shared" si="2"/>
        <v>452161.94</v>
      </c>
      <c r="K20" s="2">
        <f t="shared" si="2"/>
        <v>39955.59</v>
      </c>
      <c r="L20" s="24"/>
      <c r="M20" s="19"/>
      <c r="U20" s="19"/>
      <c r="X20" s="19"/>
      <c r="AA20" s="19"/>
    </row>
    <row r="21" spans="1:27" ht="13.5" customHeight="1">
      <c r="A21" s="27" t="s">
        <v>15</v>
      </c>
      <c r="B21" s="1">
        <f aca="true" t="shared" si="3" ref="B21:B51">SUM(C21:K21)</f>
        <v>31414.8</v>
      </c>
      <c r="C21" s="1">
        <v>23311.6</v>
      </c>
      <c r="D21" s="1">
        <v>1743.2</v>
      </c>
      <c r="E21" s="1">
        <v>1299</v>
      </c>
      <c r="F21" s="1">
        <v>66.1</v>
      </c>
      <c r="G21" s="1">
        <v>719.3</v>
      </c>
      <c r="H21" s="39">
        <v>0</v>
      </c>
      <c r="I21" s="1">
        <v>859.5</v>
      </c>
      <c r="J21" s="1">
        <v>2881.2</v>
      </c>
      <c r="K21" s="6">
        <v>534.9</v>
      </c>
      <c r="L21" s="28"/>
      <c r="U21" s="19"/>
      <c r="X21" s="19"/>
      <c r="AA21" s="19"/>
    </row>
    <row r="22" spans="1:27" ht="13.5" customHeight="1">
      <c r="A22" s="27" t="s">
        <v>16</v>
      </c>
      <c r="B22" s="1">
        <f t="shared" si="3"/>
        <v>106226.30000000002</v>
      </c>
      <c r="C22" s="1">
        <v>69700.5</v>
      </c>
      <c r="D22" s="1">
        <v>12739.6</v>
      </c>
      <c r="E22" s="1">
        <v>5981.5</v>
      </c>
      <c r="F22" s="1">
        <v>43.6</v>
      </c>
      <c r="G22" s="1">
        <v>2999.6</v>
      </c>
      <c r="H22" s="1">
        <v>730.2</v>
      </c>
      <c r="I22" s="1">
        <v>1260.7</v>
      </c>
      <c r="J22" s="1">
        <v>12199</v>
      </c>
      <c r="K22" s="6">
        <v>571.6</v>
      </c>
      <c r="L22" s="28"/>
      <c r="U22" s="19"/>
      <c r="X22" s="19"/>
      <c r="AA22" s="19"/>
    </row>
    <row r="23" spans="1:27" ht="13.5" customHeight="1">
      <c r="A23" s="27" t="s">
        <v>17</v>
      </c>
      <c r="B23" s="1">
        <f t="shared" si="3"/>
        <v>49137.2</v>
      </c>
      <c r="C23" s="1">
        <v>19802.4</v>
      </c>
      <c r="D23" s="1">
        <v>1685.4</v>
      </c>
      <c r="E23" s="1">
        <v>7397.1</v>
      </c>
      <c r="F23" s="1">
        <v>168.8</v>
      </c>
      <c r="G23" s="1">
        <v>610.5</v>
      </c>
      <c r="H23" s="1">
        <v>1970</v>
      </c>
      <c r="I23" s="1">
        <v>7091.8</v>
      </c>
      <c r="J23" s="1">
        <v>9542.2</v>
      </c>
      <c r="K23" s="6">
        <v>869</v>
      </c>
      <c r="L23" s="28"/>
      <c r="U23" s="19"/>
      <c r="X23" s="19"/>
      <c r="AA23" s="19"/>
    </row>
    <row r="24" spans="1:27" ht="13.5" customHeight="1">
      <c r="A24" s="27" t="s">
        <v>18</v>
      </c>
      <c r="B24" s="1">
        <f t="shared" si="3"/>
        <v>15110.9</v>
      </c>
      <c r="C24" s="1">
        <v>6465.2</v>
      </c>
      <c r="D24" s="1">
        <v>0</v>
      </c>
      <c r="E24" s="1">
        <v>1927</v>
      </c>
      <c r="F24" s="1">
        <v>117.3</v>
      </c>
      <c r="G24" s="39">
        <v>0</v>
      </c>
      <c r="H24" s="39">
        <v>0</v>
      </c>
      <c r="I24" s="39">
        <v>0</v>
      </c>
      <c r="J24" s="1">
        <v>6601.4</v>
      </c>
      <c r="K24" s="40">
        <v>0</v>
      </c>
      <c r="L24" s="28"/>
      <c r="U24" s="19"/>
      <c r="X24" s="19"/>
      <c r="AA24" s="19"/>
    </row>
    <row r="25" spans="1:27" ht="13.5" customHeight="1">
      <c r="A25" s="27" t="s">
        <v>19</v>
      </c>
      <c r="B25" s="1">
        <f t="shared" si="3"/>
        <v>116193.70000000001</v>
      </c>
      <c r="C25" s="1">
        <v>63918.3</v>
      </c>
      <c r="D25" s="3">
        <v>16042.3</v>
      </c>
      <c r="E25" s="1">
        <v>15206.2</v>
      </c>
      <c r="F25" s="1">
        <v>0</v>
      </c>
      <c r="G25" s="1">
        <v>3584.6</v>
      </c>
      <c r="H25" s="39">
        <v>0</v>
      </c>
      <c r="I25" s="1">
        <v>6930</v>
      </c>
      <c r="J25" s="1">
        <v>6866.5</v>
      </c>
      <c r="K25" s="6">
        <v>3645.8</v>
      </c>
      <c r="L25" s="28"/>
      <c r="U25" s="19"/>
      <c r="X25" s="19"/>
      <c r="AA25" s="19"/>
    </row>
    <row r="26" spans="1:27" ht="13.5" customHeight="1">
      <c r="A26" s="27" t="s">
        <v>20</v>
      </c>
      <c r="B26" s="1">
        <f t="shared" si="3"/>
        <v>21860.5</v>
      </c>
      <c r="C26" s="1">
        <v>8003.7</v>
      </c>
      <c r="D26" s="2">
        <v>1726.7</v>
      </c>
      <c r="E26" s="1">
        <v>1461.2</v>
      </c>
      <c r="F26" s="1">
        <v>553.7</v>
      </c>
      <c r="G26" s="39">
        <v>0</v>
      </c>
      <c r="H26" s="39">
        <v>0</v>
      </c>
      <c r="I26" s="1">
        <v>2472.7</v>
      </c>
      <c r="J26" s="1">
        <v>7642.5</v>
      </c>
      <c r="K26" s="40">
        <v>0</v>
      </c>
      <c r="L26" s="28"/>
      <c r="U26" s="19"/>
      <c r="X26" s="19"/>
      <c r="AA26" s="19"/>
    </row>
    <row r="27" spans="1:27" ht="13.5" customHeight="1">
      <c r="A27" s="27" t="s">
        <v>46</v>
      </c>
      <c r="B27" s="1">
        <f t="shared" si="3"/>
        <v>108076.9</v>
      </c>
      <c r="C27" s="1">
        <v>55233.8</v>
      </c>
      <c r="D27" s="1">
        <v>13735.5</v>
      </c>
      <c r="E27" s="1">
        <v>5380</v>
      </c>
      <c r="F27" s="1">
        <v>131.6</v>
      </c>
      <c r="G27" s="1">
        <v>2074.3</v>
      </c>
      <c r="H27" s="1">
        <v>4012.2</v>
      </c>
      <c r="I27" s="1">
        <v>7591.2</v>
      </c>
      <c r="J27" s="1">
        <v>19267.9</v>
      </c>
      <c r="K27" s="6">
        <v>650.4</v>
      </c>
      <c r="L27" s="28"/>
      <c r="U27" s="19"/>
      <c r="X27" s="19"/>
      <c r="AA27" s="19"/>
    </row>
    <row r="28" spans="1:27" ht="13.5" customHeight="1">
      <c r="A28" s="27" t="s">
        <v>21</v>
      </c>
      <c r="B28" s="1">
        <f t="shared" si="3"/>
        <v>153663.09999999998</v>
      </c>
      <c r="C28" s="1">
        <v>102021.8</v>
      </c>
      <c r="D28" s="1">
        <v>16018.7</v>
      </c>
      <c r="E28" s="1">
        <v>8869.4</v>
      </c>
      <c r="F28" s="1">
        <v>74.4</v>
      </c>
      <c r="G28" s="1">
        <v>432.1</v>
      </c>
      <c r="H28" s="1">
        <v>2254</v>
      </c>
      <c r="I28" s="1">
        <v>5889.9</v>
      </c>
      <c r="J28" s="1">
        <v>16383.8</v>
      </c>
      <c r="K28" s="6">
        <v>1719</v>
      </c>
      <c r="L28" s="28"/>
      <c r="U28" s="19"/>
      <c r="X28" s="19"/>
      <c r="AA28" s="19"/>
    </row>
    <row r="29" spans="1:27" ht="13.5" customHeight="1">
      <c r="A29" s="27" t="s">
        <v>22</v>
      </c>
      <c r="B29" s="1">
        <f t="shared" si="3"/>
        <v>84660.3</v>
      </c>
      <c r="C29" s="1">
        <v>47926.9</v>
      </c>
      <c r="D29" s="1">
        <v>11570.5</v>
      </c>
      <c r="E29" s="1">
        <v>2399.5</v>
      </c>
      <c r="F29" s="1">
        <v>121.6</v>
      </c>
      <c r="G29" s="1">
        <v>3170.1</v>
      </c>
      <c r="H29" s="1">
        <v>3088.9</v>
      </c>
      <c r="I29" s="1">
        <v>5992.6</v>
      </c>
      <c r="J29" s="1">
        <v>10390.2</v>
      </c>
      <c r="K29" s="40">
        <v>0</v>
      </c>
      <c r="L29" s="28"/>
      <c r="U29" s="19"/>
      <c r="X29" s="19"/>
      <c r="AA29" s="19"/>
    </row>
    <row r="30" spans="1:27" ht="13.5" customHeight="1">
      <c r="A30" s="27" t="s">
        <v>23</v>
      </c>
      <c r="B30" s="1">
        <f t="shared" si="3"/>
        <v>99797.7</v>
      </c>
      <c r="C30" s="1">
        <v>48546.7</v>
      </c>
      <c r="D30" s="1">
        <v>10265.6</v>
      </c>
      <c r="E30" s="1">
        <v>5910</v>
      </c>
      <c r="F30" s="1">
        <v>85.9</v>
      </c>
      <c r="G30" s="1">
        <v>3464.8</v>
      </c>
      <c r="H30" s="1">
        <v>2720.2</v>
      </c>
      <c r="I30" s="1">
        <v>9263.1</v>
      </c>
      <c r="J30" s="1">
        <v>18114.7</v>
      </c>
      <c r="K30" s="6">
        <v>1426.7</v>
      </c>
      <c r="L30" s="28"/>
      <c r="U30" s="19"/>
      <c r="X30" s="19"/>
      <c r="AA30" s="19"/>
    </row>
    <row r="31" spans="1:27" ht="13.5" customHeight="1">
      <c r="A31" s="27" t="s">
        <v>24</v>
      </c>
      <c r="B31" s="1">
        <f t="shared" si="3"/>
        <v>163565.01</v>
      </c>
      <c r="C31" s="1">
        <v>84843.51</v>
      </c>
      <c r="D31" s="1">
        <v>26789.6</v>
      </c>
      <c r="E31" s="1">
        <v>12998.9</v>
      </c>
      <c r="F31" s="1">
        <v>141.3</v>
      </c>
      <c r="G31" s="1">
        <v>2392.1</v>
      </c>
      <c r="H31" s="1">
        <v>1705.1</v>
      </c>
      <c r="I31" s="1">
        <v>5725.2</v>
      </c>
      <c r="J31" s="1">
        <v>27536.1</v>
      </c>
      <c r="K31" s="6">
        <v>1433.2</v>
      </c>
      <c r="L31" s="28"/>
      <c r="U31" s="19"/>
      <c r="X31" s="19"/>
      <c r="AA31" s="19"/>
    </row>
    <row r="32" spans="1:27" ht="13.5" customHeight="1">
      <c r="A32" s="27" t="s">
        <v>25</v>
      </c>
      <c r="B32" s="1">
        <f t="shared" si="3"/>
        <v>132544.1</v>
      </c>
      <c r="C32" s="1">
        <v>67471</v>
      </c>
      <c r="D32" s="1">
        <v>4410.1</v>
      </c>
      <c r="E32" s="1">
        <v>5911.8</v>
      </c>
      <c r="F32" s="1">
        <v>170.4</v>
      </c>
      <c r="G32" s="1">
        <v>2829.6</v>
      </c>
      <c r="H32" s="1">
        <v>1331.5</v>
      </c>
      <c r="I32" s="1">
        <v>13380.5</v>
      </c>
      <c r="J32" s="1">
        <v>37039.2</v>
      </c>
      <c r="K32" s="40">
        <v>0</v>
      </c>
      <c r="L32" s="28"/>
      <c r="U32" s="19"/>
      <c r="X32" s="19"/>
      <c r="AA32" s="19"/>
    </row>
    <row r="33" spans="1:27" ht="13.5" customHeight="1">
      <c r="A33" s="27" t="s">
        <v>26</v>
      </c>
      <c r="B33" s="1">
        <f t="shared" si="3"/>
        <v>225286.90000000002</v>
      </c>
      <c r="C33" s="1">
        <v>158865.9</v>
      </c>
      <c r="D33" s="1">
        <v>24833.1</v>
      </c>
      <c r="E33" s="1">
        <v>12831</v>
      </c>
      <c r="F33" s="1">
        <v>280.1</v>
      </c>
      <c r="G33" s="1">
        <v>5267.5</v>
      </c>
      <c r="H33" s="1">
        <v>1522.7</v>
      </c>
      <c r="I33" s="1">
        <v>8008.6</v>
      </c>
      <c r="J33" s="1">
        <v>12205.9</v>
      </c>
      <c r="K33" s="6">
        <v>1472.1</v>
      </c>
      <c r="L33" s="28"/>
      <c r="U33" s="19"/>
      <c r="X33" s="19"/>
      <c r="AA33" s="19"/>
    </row>
    <row r="34" spans="1:27" ht="13.5" customHeight="1">
      <c r="A34" s="27" t="s">
        <v>27</v>
      </c>
      <c r="B34" s="1">
        <f t="shared" si="3"/>
        <v>222930.30000000002</v>
      </c>
      <c r="C34" s="1">
        <v>88743</v>
      </c>
      <c r="D34" s="1">
        <v>20320.7</v>
      </c>
      <c r="E34" s="1">
        <v>24518.4</v>
      </c>
      <c r="F34" s="1">
        <v>390.5</v>
      </c>
      <c r="G34" s="1">
        <v>8997.7</v>
      </c>
      <c r="H34" s="1">
        <v>4200.9</v>
      </c>
      <c r="I34" s="1">
        <v>24358.5</v>
      </c>
      <c r="J34" s="1">
        <v>48907</v>
      </c>
      <c r="K34" s="6">
        <v>2493.6</v>
      </c>
      <c r="L34" s="28"/>
      <c r="U34" s="19"/>
      <c r="X34" s="19"/>
      <c r="AA34" s="19"/>
    </row>
    <row r="35" spans="1:27" ht="13.5" customHeight="1">
      <c r="A35" s="27" t="s">
        <v>28</v>
      </c>
      <c r="B35" s="1">
        <f t="shared" si="3"/>
        <v>228528.99999999997</v>
      </c>
      <c r="C35" s="1">
        <v>127252.7</v>
      </c>
      <c r="D35" s="1">
        <v>32769.1</v>
      </c>
      <c r="E35" s="1">
        <v>27021</v>
      </c>
      <c r="F35" s="1">
        <v>11.6</v>
      </c>
      <c r="G35" s="1">
        <v>2121.1</v>
      </c>
      <c r="H35" s="1">
        <v>3864.4</v>
      </c>
      <c r="I35" s="1">
        <v>14567.8</v>
      </c>
      <c r="J35" s="1">
        <v>19902.3</v>
      </c>
      <c r="K35" s="6">
        <v>1019</v>
      </c>
      <c r="L35" s="28"/>
      <c r="U35" s="19"/>
      <c r="X35" s="19"/>
      <c r="AA35" s="19"/>
    </row>
    <row r="36" spans="1:27" ht="13.5" customHeight="1">
      <c r="A36" s="27" t="s">
        <v>29</v>
      </c>
      <c r="B36" s="1">
        <f t="shared" si="3"/>
        <v>101798.84</v>
      </c>
      <c r="C36" s="1">
        <v>56612.6</v>
      </c>
      <c r="D36" s="1">
        <v>12417.3</v>
      </c>
      <c r="E36" s="1">
        <v>4123.8</v>
      </c>
      <c r="F36" s="1">
        <v>215.9</v>
      </c>
      <c r="G36" s="1">
        <f>2619.5+0.04</f>
        <v>2619.54</v>
      </c>
      <c r="H36" s="1">
        <v>4579.3</v>
      </c>
      <c r="I36" s="1">
        <v>3476.6</v>
      </c>
      <c r="J36" s="1">
        <v>15539.6</v>
      </c>
      <c r="K36" s="6">
        <v>2214.2</v>
      </c>
      <c r="L36" s="28"/>
      <c r="U36" s="19"/>
      <c r="X36" s="19"/>
      <c r="AA36" s="19"/>
    </row>
    <row r="37" spans="1:27" ht="13.5" customHeight="1">
      <c r="A37" s="27" t="s">
        <v>30</v>
      </c>
      <c r="B37" s="1">
        <f t="shared" si="3"/>
        <v>39644.6</v>
      </c>
      <c r="C37" s="1">
        <v>23762.4</v>
      </c>
      <c r="D37" s="1">
        <v>5662.7</v>
      </c>
      <c r="E37" s="1">
        <v>1227.3</v>
      </c>
      <c r="F37" s="1">
        <v>44.7</v>
      </c>
      <c r="G37" s="1">
        <v>470.9</v>
      </c>
      <c r="H37" s="1">
        <v>2475.7</v>
      </c>
      <c r="I37" s="1">
        <v>1831</v>
      </c>
      <c r="J37" s="1">
        <v>3494.2</v>
      </c>
      <c r="K37" s="6">
        <v>675.7</v>
      </c>
      <c r="L37" s="28"/>
      <c r="U37" s="19"/>
      <c r="X37" s="19"/>
      <c r="AA37" s="19"/>
    </row>
    <row r="38" spans="1:27" ht="13.5" customHeight="1">
      <c r="A38" s="27" t="s">
        <v>31</v>
      </c>
      <c r="B38" s="1">
        <f t="shared" si="3"/>
        <v>100845.40000000001</v>
      </c>
      <c r="C38" s="1">
        <v>65989.5</v>
      </c>
      <c r="D38" s="1">
        <v>4250.3</v>
      </c>
      <c r="E38" s="1">
        <v>2231.5</v>
      </c>
      <c r="F38" s="1">
        <v>308.6</v>
      </c>
      <c r="G38" s="1">
        <v>2135.7</v>
      </c>
      <c r="H38" s="1">
        <v>1924.7</v>
      </c>
      <c r="I38" s="1">
        <v>12657</v>
      </c>
      <c r="J38" s="1">
        <v>11148.8</v>
      </c>
      <c r="K38" s="6">
        <v>199.3</v>
      </c>
      <c r="L38" s="28"/>
      <c r="U38" s="19"/>
      <c r="X38" s="19"/>
      <c r="AA38" s="19"/>
    </row>
    <row r="39" spans="1:27" ht="13.5" customHeight="1">
      <c r="A39" s="27" t="s">
        <v>32</v>
      </c>
      <c r="B39" s="1">
        <f t="shared" si="3"/>
        <v>95773.38999999998</v>
      </c>
      <c r="C39" s="1">
        <v>53020.5</v>
      </c>
      <c r="D39" s="1">
        <f>14463.8-0.01</f>
        <v>14463.789999999999</v>
      </c>
      <c r="E39" s="1">
        <v>4012.3</v>
      </c>
      <c r="F39" s="1">
        <v>81.4</v>
      </c>
      <c r="G39" s="39">
        <v>0</v>
      </c>
      <c r="H39" s="1">
        <v>7504.2</v>
      </c>
      <c r="I39" s="1">
        <v>8800.7</v>
      </c>
      <c r="J39" s="1">
        <v>5529.7</v>
      </c>
      <c r="K39" s="6">
        <v>2360.8</v>
      </c>
      <c r="L39" s="28"/>
      <c r="U39" s="19"/>
      <c r="X39" s="19"/>
      <c r="AA39" s="19"/>
    </row>
    <row r="40" spans="1:27" ht="13.5" customHeight="1">
      <c r="A40" s="27" t="s">
        <v>33</v>
      </c>
      <c r="B40" s="1">
        <f t="shared" si="3"/>
        <v>75064.09</v>
      </c>
      <c r="C40" s="1">
        <v>30137.5</v>
      </c>
      <c r="D40" s="1">
        <v>12499.2</v>
      </c>
      <c r="E40" s="1">
        <v>11761.2</v>
      </c>
      <c r="F40" s="1">
        <v>165.5</v>
      </c>
      <c r="G40" s="1">
        <v>1204.4</v>
      </c>
      <c r="H40" s="1">
        <v>1382.4</v>
      </c>
      <c r="I40" s="1">
        <v>4088.2</v>
      </c>
      <c r="J40" s="1">
        <v>13494.8</v>
      </c>
      <c r="K40" s="6">
        <f>330.9-0.01</f>
        <v>330.89</v>
      </c>
      <c r="L40" s="28"/>
      <c r="U40" s="19"/>
      <c r="X40" s="19"/>
      <c r="AA40" s="19"/>
    </row>
    <row r="41" spans="1:27" ht="13.5" customHeight="1">
      <c r="A41" s="27" t="s">
        <v>34</v>
      </c>
      <c r="B41" s="1">
        <f t="shared" si="3"/>
        <v>44249.100000000006</v>
      </c>
      <c r="C41" s="1">
        <v>30428.7</v>
      </c>
      <c r="D41" s="1">
        <v>5889.2</v>
      </c>
      <c r="E41" s="39">
        <v>0</v>
      </c>
      <c r="F41" s="1">
        <v>59.4</v>
      </c>
      <c r="G41" s="39">
        <v>0</v>
      </c>
      <c r="H41" s="1">
        <v>627.3</v>
      </c>
      <c r="I41" s="1">
        <v>1752</v>
      </c>
      <c r="J41" s="1">
        <v>5492.5</v>
      </c>
      <c r="K41" s="40">
        <v>0</v>
      </c>
      <c r="L41" s="28"/>
      <c r="U41" s="19"/>
      <c r="X41" s="19"/>
      <c r="AA41" s="19"/>
    </row>
    <row r="42" spans="1:27" ht="13.5" customHeight="1">
      <c r="A42" s="27" t="s">
        <v>35</v>
      </c>
      <c r="B42" s="1">
        <f t="shared" si="3"/>
        <v>62820.33</v>
      </c>
      <c r="C42" s="1">
        <v>21292</v>
      </c>
      <c r="D42" s="1">
        <v>8353.9</v>
      </c>
      <c r="E42" s="1">
        <v>4865.5</v>
      </c>
      <c r="F42" s="1">
        <v>106.9</v>
      </c>
      <c r="G42" s="1">
        <v>1197.7</v>
      </c>
      <c r="H42" s="1">
        <v>2109.3</v>
      </c>
      <c r="I42" s="1">
        <f>6164.7+0.03</f>
        <v>6164.73</v>
      </c>
      <c r="J42" s="1">
        <v>17524.5</v>
      </c>
      <c r="K42" s="6">
        <v>1205.8</v>
      </c>
      <c r="L42" s="28"/>
      <c r="U42" s="19"/>
      <c r="X42" s="19"/>
      <c r="AA42" s="19"/>
    </row>
    <row r="43" spans="1:27" ht="13.5" customHeight="1">
      <c r="A43" s="27" t="s">
        <v>36</v>
      </c>
      <c r="B43" s="1">
        <f t="shared" si="3"/>
        <v>47631.50000000001</v>
      </c>
      <c r="C43" s="1">
        <v>27140.4</v>
      </c>
      <c r="D43" s="1">
        <v>6785.3</v>
      </c>
      <c r="E43" s="1">
        <v>2985.2</v>
      </c>
      <c r="F43" s="1">
        <v>148.9</v>
      </c>
      <c r="G43" s="1">
        <v>1929</v>
      </c>
      <c r="H43" s="1">
        <v>1607.5</v>
      </c>
      <c r="I43" s="1">
        <v>6174.3</v>
      </c>
      <c r="J43" s="39">
        <v>0</v>
      </c>
      <c r="K43" s="6">
        <v>860.9</v>
      </c>
      <c r="L43" s="28"/>
      <c r="U43" s="19"/>
      <c r="X43" s="19"/>
      <c r="AA43" s="19"/>
    </row>
    <row r="44" spans="1:27" ht="13.5" customHeight="1">
      <c r="A44" s="27" t="s">
        <v>37</v>
      </c>
      <c r="B44" s="1">
        <f t="shared" si="3"/>
        <v>156234.9</v>
      </c>
      <c r="C44" s="1">
        <v>84984.1</v>
      </c>
      <c r="D44" s="1">
        <v>5300.6</v>
      </c>
      <c r="E44" s="1">
        <v>8372.5</v>
      </c>
      <c r="F44" s="39">
        <v>0</v>
      </c>
      <c r="G44" s="1">
        <v>2783.6</v>
      </c>
      <c r="H44" s="1">
        <v>4302</v>
      </c>
      <c r="I44" s="1">
        <v>20877.2</v>
      </c>
      <c r="J44" s="1">
        <v>28828.5</v>
      </c>
      <c r="K44" s="6">
        <v>786.4</v>
      </c>
      <c r="L44" s="28"/>
      <c r="U44" s="19"/>
      <c r="X44" s="19"/>
      <c r="AA44" s="19"/>
    </row>
    <row r="45" spans="1:27" ht="13.5" customHeight="1">
      <c r="A45" s="27" t="s">
        <v>38</v>
      </c>
      <c r="B45" s="1">
        <f t="shared" si="3"/>
        <v>157801.6</v>
      </c>
      <c r="C45" s="1">
        <v>95059.3</v>
      </c>
      <c r="D45" s="1">
        <v>17799.1</v>
      </c>
      <c r="E45" s="1">
        <v>12735</v>
      </c>
      <c r="F45" s="1">
        <v>4.5</v>
      </c>
      <c r="G45" s="1">
        <v>674.5</v>
      </c>
      <c r="H45" s="1">
        <v>462.6</v>
      </c>
      <c r="I45" s="1">
        <v>14772</v>
      </c>
      <c r="J45" s="1">
        <v>15854.5</v>
      </c>
      <c r="K45" s="6">
        <v>440.1</v>
      </c>
      <c r="L45" s="28"/>
      <c r="U45" s="19"/>
      <c r="X45" s="19"/>
      <c r="AA45" s="19"/>
    </row>
    <row r="46" spans="1:27" ht="13.5" customHeight="1">
      <c r="A46" s="27" t="s">
        <v>39</v>
      </c>
      <c r="B46" s="1">
        <f t="shared" si="3"/>
        <v>71613.57999999999</v>
      </c>
      <c r="C46" s="1">
        <v>42574</v>
      </c>
      <c r="D46" s="1">
        <v>8327.1</v>
      </c>
      <c r="E46" s="1">
        <v>2019.1</v>
      </c>
      <c r="F46" s="1">
        <v>101.4</v>
      </c>
      <c r="G46" s="1">
        <v>279.2</v>
      </c>
      <c r="H46" s="1">
        <f>1742.7-0.02</f>
        <v>1742.68</v>
      </c>
      <c r="I46" s="1">
        <v>2208.2</v>
      </c>
      <c r="J46" s="1">
        <v>8282.9</v>
      </c>
      <c r="K46" s="6">
        <v>6079</v>
      </c>
      <c r="L46" s="28"/>
      <c r="N46" s="19"/>
      <c r="O46" s="19"/>
      <c r="U46" s="19"/>
      <c r="X46" s="19"/>
      <c r="AA46" s="19"/>
    </row>
    <row r="47" spans="1:27" ht="13.5" customHeight="1">
      <c r="A47" s="27" t="s">
        <v>40</v>
      </c>
      <c r="B47" s="1">
        <f t="shared" si="3"/>
        <v>201169.5</v>
      </c>
      <c r="C47" s="1">
        <v>135210.8</v>
      </c>
      <c r="D47" s="1">
        <v>13010.5</v>
      </c>
      <c r="E47" s="1">
        <v>13262</v>
      </c>
      <c r="F47" s="1">
        <v>55.7</v>
      </c>
      <c r="G47" s="1">
        <v>3509.2</v>
      </c>
      <c r="H47" s="1">
        <v>562.9</v>
      </c>
      <c r="I47" s="1">
        <v>11429.4</v>
      </c>
      <c r="J47" s="1">
        <v>20213</v>
      </c>
      <c r="K47" s="6">
        <v>3916</v>
      </c>
      <c r="L47" s="28"/>
      <c r="U47" s="19"/>
      <c r="X47" s="19"/>
      <c r="AA47" s="19"/>
    </row>
    <row r="48" spans="1:27" ht="13.5" customHeight="1">
      <c r="A48" s="27" t="s">
        <v>41</v>
      </c>
      <c r="B48" s="1">
        <f t="shared" si="3"/>
        <v>52870.09999999999</v>
      </c>
      <c r="C48" s="1">
        <v>33249</v>
      </c>
      <c r="D48" s="1">
        <v>7387.7</v>
      </c>
      <c r="E48" s="1">
        <v>1031.6</v>
      </c>
      <c r="F48" s="1">
        <v>81.8</v>
      </c>
      <c r="G48" s="39">
        <v>0</v>
      </c>
      <c r="H48" s="1">
        <v>502.6</v>
      </c>
      <c r="I48" s="1">
        <v>2064.1</v>
      </c>
      <c r="J48" s="1">
        <v>8553.3</v>
      </c>
      <c r="K48" s="40">
        <v>0</v>
      </c>
      <c r="L48" s="28"/>
      <c r="U48" s="19"/>
      <c r="X48" s="19"/>
      <c r="AA48" s="19"/>
    </row>
    <row r="49" spans="1:27" ht="13.5" customHeight="1">
      <c r="A49" s="27" t="s">
        <v>42</v>
      </c>
      <c r="B49" s="1">
        <f t="shared" si="3"/>
        <v>365839.04</v>
      </c>
      <c r="C49" s="1">
        <v>227864.6</v>
      </c>
      <c r="D49" s="1">
        <v>49085.8</v>
      </c>
      <c r="E49" s="1">
        <v>31995.1</v>
      </c>
      <c r="F49" s="1">
        <v>137.5</v>
      </c>
      <c r="G49" s="1">
        <v>682.6</v>
      </c>
      <c r="H49" s="1">
        <v>9170.9</v>
      </c>
      <c r="I49" s="1">
        <v>23443.8</v>
      </c>
      <c r="J49" s="1">
        <f>20519.6+0.04</f>
        <v>20519.64</v>
      </c>
      <c r="K49" s="6">
        <v>2939.1</v>
      </c>
      <c r="L49" s="28"/>
      <c r="U49" s="19"/>
      <c r="X49" s="19"/>
      <c r="AA49" s="19"/>
    </row>
    <row r="50" spans="1:27" ht="13.5" customHeight="1">
      <c r="A50" s="27" t="s">
        <v>43</v>
      </c>
      <c r="B50" s="1">
        <f t="shared" si="3"/>
        <v>49564.09999999999</v>
      </c>
      <c r="C50" s="1">
        <v>25710.9</v>
      </c>
      <c r="D50" s="1">
        <v>1241.5</v>
      </c>
      <c r="E50" s="1">
        <v>1761.9</v>
      </c>
      <c r="F50" s="1">
        <v>39.7</v>
      </c>
      <c r="G50" s="1">
        <v>989.1</v>
      </c>
      <c r="H50" s="1">
        <v>1108.8</v>
      </c>
      <c r="I50" s="1">
        <v>3975.2</v>
      </c>
      <c r="J50" s="1">
        <v>12851.8</v>
      </c>
      <c r="K50" s="6">
        <v>1885.2</v>
      </c>
      <c r="L50" s="28"/>
      <c r="U50" s="19"/>
      <c r="X50" s="19"/>
      <c r="AA50" s="19"/>
    </row>
    <row r="51" spans="1:27" ht="13.5" customHeight="1">
      <c r="A51" s="27" t="s">
        <v>44</v>
      </c>
      <c r="B51" s="1">
        <f t="shared" si="3"/>
        <v>78781.7</v>
      </c>
      <c r="C51" s="1">
        <v>55321.6</v>
      </c>
      <c r="D51" s="1">
        <v>1193.8</v>
      </c>
      <c r="E51" s="1">
        <v>3207.1</v>
      </c>
      <c r="F51" s="1">
        <v>33.6</v>
      </c>
      <c r="G51" s="39">
        <v>0</v>
      </c>
      <c r="H51" s="1">
        <v>2706.4</v>
      </c>
      <c r="I51" s="1">
        <v>6738</v>
      </c>
      <c r="J51" s="1">
        <v>9354.3</v>
      </c>
      <c r="K51" s="6">
        <v>226.9</v>
      </c>
      <c r="L51" s="28"/>
      <c r="U51" s="19"/>
      <c r="X51" s="19"/>
      <c r="AA51" s="19"/>
    </row>
    <row r="52" spans="1:12" ht="13.5" customHeight="1">
      <c r="A52" s="27" t="s">
        <v>45</v>
      </c>
      <c r="B52" s="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22"/>
    </row>
    <row r="53" spans="1:27" ht="13.5" customHeight="1">
      <c r="A53" s="29" t="s">
        <v>47</v>
      </c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22"/>
      <c r="M53" s="19"/>
      <c r="N53" s="19"/>
      <c r="O53" s="19"/>
      <c r="U53" s="19"/>
      <c r="X53" s="19"/>
      <c r="AA53" s="19"/>
    </row>
    <row r="54" spans="1:27" ht="13.5" customHeight="1">
      <c r="A54" s="32" t="s">
        <v>48</v>
      </c>
      <c r="B54" s="33"/>
      <c r="C54" s="33"/>
      <c r="D54" s="33"/>
      <c r="E54" s="33"/>
      <c r="F54" s="33"/>
      <c r="G54" s="33"/>
      <c r="H54" s="34"/>
      <c r="I54" s="34"/>
      <c r="J54" s="34"/>
      <c r="K54" s="34"/>
      <c r="L54" s="22"/>
      <c r="M54" s="19"/>
      <c r="N54" s="19"/>
      <c r="O54" s="19"/>
      <c r="U54" s="19"/>
      <c r="X54" s="19"/>
      <c r="AA54" s="19"/>
    </row>
    <row r="55" spans="1:27" ht="13.5" customHeight="1">
      <c r="A55" s="32" t="s">
        <v>49</v>
      </c>
      <c r="B55" s="33"/>
      <c r="C55" s="33"/>
      <c r="D55" s="33"/>
      <c r="E55" s="33"/>
      <c r="F55" s="33"/>
      <c r="G55" s="33"/>
      <c r="H55" s="34"/>
      <c r="I55" s="34"/>
      <c r="J55" s="34"/>
      <c r="K55" s="34"/>
      <c r="L55" s="22"/>
      <c r="M55" s="19"/>
      <c r="N55" s="19"/>
      <c r="O55" s="19"/>
      <c r="U55" s="19"/>
      <c r="X55" s="19"/>
      <c r="AA55" s="19"/>
    </row>
    <row r="56" spans="1:27" ht="13.5" customHeight="1">
      <c r="A56" s="32" t="s">
        <v>50</v>
      </c>
      <c r="B56" s="33"/>
      <c r="C56" s="33"/>
      <c r="D56" s="33"/>
      <c r="E56" s="33"/>
      <c r="F56" s="33"/>
      <c r="G56" s="33"/>
      <c r="H56" s="34"/>
      <c r="I56" s="34"/>
      <c r="J56" s="34"/>
      <c r="K56" s="34"/>
      <c r="L56" s="22"/>
      <c r="M56" s="19"/>
      <c r="N56" s="19"/>
      <c r="O56" s="19"/>
      <c r="U56" s="19"/>
      <c r="X56" s="19"/>
      <c r="AA56" s="19"/>
    </row>
    <row r="57" spans="1:27" ht="13.5" customHeight="1">
      <c r="A57" s="32"/>
      <c r="B57" s="35"/>
      <c r="C57" s="33"/>
      <c r="D57" s="33"/>
      <c r="E57" s="33"/>
      <c r="F57" s="33"/>
      <c r="G57" s="33"/>
      <c r="H57" s="34"/>
      <c r="I57" s="34"/>
      <c r="J57" s="34"/>
      <c r="K57" s="34"/>
      <c r="L57" s="22"/>
      <c r="M57" s="19"/>
      <c r="N57" s="19"/>
      <c r="O57" s="19"/>
      <c r="U57" s="19"/>
      <c r="X57" s="19"/>
      <c r="AA57" s="19"/>
    </row>
    <row r="58" spans="1:29" ht="12.75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8"/>
      <c r="Q58" s="19"/>
      <c r="R58" s="19"/>
      <c r="S58" s="19"/>
      <c r="T58" s="19"/>
      <c r="U58" s="19"/>
      <c r="W58" s="19"/>
      <c r="X58" s="19"/>
      <c r="Z58" s="19"/>
      <c r="AA58" s="19"/>
      <c r="AC58" s="19"/>
    </row>
    <row r="59" spans="1:12" ht="12.7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28"/>
    </row>
    <row r="60" spans="1:12" ht="12.75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28"/>
    </row>
    <row r="61" spans="1:12" ht="12.75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28"/>
    </row>
    <row r="62" spans="1:12" ht="12.75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28"/>
    </row>
    <row r="63" spans="1:12" ht="12.7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28"/>
    </row>
    <row r="64" spans="1:12" ht="12.75">
      <c r="A64" s="3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3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2.7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2.7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2.7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2.7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2.7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2.7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2.7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2.7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2.7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2.7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</sheetData>
  <sheetProtection/>
  <mergeCells count="2">
    <mergeCell ref="A8:L8"/>
    <mergeCell ref="A6:K6"/>
  </mergeCells>
  <printOptions/>
  <pageMargins left="0.984251968503937" right="0" top="0" bottom="0.5905511811023623" header="0" footer="0"/>
  <pageSetup firstPageNumber="185" useFirstPageNumber="1" fitToHeight="1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2014-07-01T18:54:10Z</cp:lastPrinted>
  <dcterms:created xsi:type="dcterms:W3CDTF">2004-01-22T14:23:45Z</dcterms:created>
  <dcterms:modified xsi:type="dcterms:W3CDTF">2014-07-02T20:25:15Z</dcterms:modified>
  <cp:category/>
  <cp:version/>
  <cp:contentType/>
  <cp:contentStatus/>
</cp:coreProperties>
</file>