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63" sheetId="1" r:id="rId1"/>
  </sheets>
  <definedNames>
    <definedName name="\a">'19.63'!$G$14</definedName>
    <definedName name="_Regression_Int" localSheetId="0" hidden="1">1</definedName>
    <definedName name="A_IMPRESIÓN_IM">'19.63'!$E$54:$IV$8206</definedName>
    <definedName name="_xlnm.Print_Area" localSheetId="0">'19.63'!$A$10:$H$170</definedName>
    <definedName name="Imprimir_área_IM" localSheetId="0">'19.63'!$A$10:$H$171</definedName>
    <definedName name="Imprimir_títulos_IM" localSheetId="0">'19.63'!$1:$8</definedName>
    <definedName name="_xlnm.Print_Titles" localSheetId="0">'19.63'!$1:$8</definedName>
  </definedNames>
  <calcPr fullCalcOnLoad="1"/>
</workbook>
</file>

<file path=xl/sharedStrings.xml><?xml version="1.0" encoding="utf-8"?>
<sst xmlns="http://schemas.openxmlformats.org/spreadsheetml/2006/main" count="129" uniqueCount="125">
  <si>
    <t xml:space="preserve">    DISTRITO FEDERAL</t>
  </si>
  <si>
    <t xml:space="preserve"> ENTIDADES FEDERATIVAS</t>
  </si>
  <si>
    <t xml:space="preserve">     N A C I O N A L</t>
  </si>
  <si>
    <t xml:space="preserve">  E  N  F  E  R  M  E  D  A  D  </t>
  </si>
  <si>
    <t xml:space="preserve">     CASOS</t>
  </si>
  <si>
    <t>TASA (+)</t>
  </si>
  <si>
    <t xml:space="preserve">    CASOS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</si>
  <si>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</si>
  <si>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</si>
  <si>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</si>
  <si>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</si>
  <si>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</si>
  <si>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</si>
  <si>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</si>
  <si>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</si>
  <si>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</si>
  <si>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</si>
  <si>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</si>
  <si>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</si>
  <si>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</si>
  <si>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</si>
  <si>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</si>
  <si>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</si>
  <si>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</si>
  <si>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</si>
  <si>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</si>
  <si>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</si>
  <si>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</si>
  <si>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</si>
  <si>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</si>
  <si>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</si>
  <si>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</si>
  <si>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</si>
  <si>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</si>
  <si>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</si>
  <si>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</si>
  <si>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</si>
  <si>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</si>
  <si>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</si>
  <si>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</si>
  <si>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</si>
  <si>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</si>
  <si>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</si>
  <si>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</si>
  <si>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</si>
  <si>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</si>
  <si>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</si>
  <si>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</si>
  <si>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</si>
  <si>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</si>
  <si>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</si>
  <si>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</si>
  <si>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OTRAS ENFERMEDADES EXANTEMATICAS</t>
  </si>
  <si>
    <t xml:space="preserve"> VARICELA</t>
  </si>
  <si>
    <t xml:space="preserve"> ESCARLATINA</t>
  </si>
  <si>
    <t xml:space="preserve"> OTRAS ENFERMEDADES TRANSMISIBLES</t>
  </si>
  <si>
    <t xml:space="preserve"> HEPATITIS VIRICA "A"</t>
  </si>
  <si>
    <t xml:space="preserve"> HEPATITIS VIRICA "C"</t>
  </si>
  <si>
    <t xml:space="preserve"> MENINGITIS MENINGOCOCCICA</t>
  </si>
  <si>
    <t xml:space="preserve"> MENINGITIS S/E</t>
  </si>
  <si>
    <t xml:space="preserve"> TUBERCULOSIS OTRAS FORMAS</t>
  </si>
  <si>
    <t xml:space="preserve"> S.I.D.A. (1)</t>
  </si>
  <si>
    <t xml:space="preserve"> LEPRA</t>
  </si>
  <si>
    <t xml:space="preserve"> PARALISIS FLACIDA</t>
  </si>
  <si>
    <t xml:space="preserve"> SINDROME COQUELUCHOIDE</t>
  </si>
  <si>
    <t xml:space="preserve"> CONJUNTIVITIS MUCOPURULENTA</t>
  </si>
  <si>
    <t xml:space="preserve"> LEISHMANIASIS</t>
  </si>
  <si>
    <t xml:space="preserve"> EFECTOS INDESEABLES POR VACUNA</t>
  </si>
  <si>
    <t xml:space="preserve"> NO TRANSMISIBLES</t>
  </si>
  <si>
    <t xml:space="preserve"> AMEBIASIS INTESTINAL</t>
  </si>
  <si>
    <t xml:space="preserve"> ENTEROBIASIS</t>
  </si>
  <si>
    <t xml:space="preserve"> DIARREA DEBIDA A ROTAVIRUS</t>
  </si>
  <si>
    <t xml:space="preserve"> FARINGITIS Y AMIGDALITIS ESTREPTOCÓCICAS</t>
  </si>
  <si>
    <t xml:space="preserve"> INFLUENZA</t>
  </si>
  <si>
    <t xml:space="preserve"> INFECCION GONOCÓCICA GENITOURINARIA</t>
  </si>
  <si>
    <t xml:space="preserve"> LINFOGRANULOMA VENÉREO POR CLAMIDIAS</t>
  </si>
  <si>
    <t xml:space="preserve"> FIEBRE POR DENGUE</t>
  </si>
  <si>
    <t xml:space="preserve"> FIEBRE HEMORRAGICA POR DENGUE </t>
  </si>
  <si>
    <t xml:space="preserve"> PALUDISMO por Plasmodium falciparum</t>
  </si>
  <si>
    <t xml:space="preserve"> PALUDISMO por Plasmodium vivax</t>
  </si>
  <si>
    <t xml:space="preserve"> ENFERMEDAD DE CHAGAS</t>
  </si>
  <si>
    <t xml:space="preserve"> ONCOCERCOSIS</t>
  </si>
  <si>
    <t xml:space="preserve"> ENFERMEDAD FEBRIL EXANTEMÁTICA</t>
  </si>
  <si>
    <t xml:space="preserve"> CONJUNTIVITIS</t>
  </si>
  <si>
    <t xml:space="preserve"> OTRAS HEPATITIS VIRALES AGUDAS</t>
  </si>
  <si>
    <t xml:space="preserve"> ESCABIOSIS</t>
  </si>
  <si>
    <t xml:space="preserve"> INFECCIÓN DE VÍAS URINARIAS</t>
  </si>
  <si>
    <t xml:space="preserve"> FIEBRE REUMATICA AGUDA</t>
  </si>
  <si>
    <t xml:space="preserve"> HIPERTENSION ARTERIAL</t>
  </si>
  <si>
    <t xml:space="preserve"> BOCIO ENDEMICO</t>
  </si>
  <si>
    <t xml:space="preserve"> DIABETES MELLITUS NO INSULINODEPENDIENTE (tipo 2)</t>
  </si>
  <si>
    <t xml:space="preserve"> ENF. ISQUEMICAS DEL CORAZON</t>
  </si>
  <si>
    <t xml:space="preserve"> ENFERMEDADES CEREBROVASCULARES</t>
  </si>
  <si>
    <t xml:space="preserve"> ASMA Y ESTADO ASMÁTICO</t>
  </si>
  <si>
    <t xml:space="preserve"> INTOXICACION POR PLAGUICIDAS,</t>
  </si>
  <si>
    <t xml:space="preserve"> INTOX. POR PONZOÑA DE ANIMALES</t>
  </si>
  <si>
    <t xml:space="preserve"> INTOX. POR PICADURA DE ALACRAN</t>
  </si>
  <si>
    <t xml:space="preserve"> TUMOR MALIGNO DEL CUELLO DEL ÚTERO</t>
  </si>
  <si>
    <t xml:space="preserve"> ÚLCERAS, GASTRITIS Y DUODENITIS</t>
  </si>
  <si>
    <t xml:space="preserve"> ENFERMEDAD ALCOHÓLICA DEL HÍGADO</t>
  </si>
  <si>
    <t xml:space="preserve"> INTOXICACION AGUDA POR ALCOHOL</t>
  </si>
  <si>
    <t xml:space="preserve"> DESNUTRICION LEVE</t>
  </si>
  <si>
    <t xml:space="preserve"> DESNUTRICION MODERADA</t>
  </si>
  <si>
    <t xml:space="preserve"> DESNUTRICION SEVERA</t>
  </si>
  <si>
    <t xml:space="preserve"> DISPLASIA CERVICAL LEVE Y MODERADA</t>
  </si>
  <si>
    <t xml:space="preserve"> DISPLASIA CERVICAL SEVERA Y CACU IN SITU</t>
  </si>
  <si>
    <t xml:space="preserve"> TUMOR  MALIGNO DE MAMA</t>
  </si>
  <si>
    <t xml:space="preserve"> GINGIVITIS Y ENFERMEDAD PERIODONTAL</t>
  </si>
  <si>
    <t xml:space="preserve"> DIABETES MELLITUS EN EL EMBARAZO</t>
  </si>
  <si>
    <t xml:space="preserve"> VIOLENCIA INTRAFAMILIAR</t>
  </si>
  <si>
    <t xml:space="preserve"> PEATON LESIONADO EN ACCIDENTE</t>
  </si>
  <si>
    <t xml:space="preserve"> ACCIDENTES DE TRANSPORTE EN VEHÍCULOS CON MOTOR</t>
  </si>
  <si>
    <t xml:space="preserve"> QUEMADURAS</t>
  </si>
  <si>
    <t xml:space="preserve"> MORDEDURAS POR PERRO</t>
  </si>
  <si>
    <t xml:space="preserve"> MORDEDURAS POR OTROS MAMÍFEROS</t>
  </si>
  <si>
    <t xml:space="preserve"> MORDEDURA POR SERPIENTE</t>
  </si>
  <si>
    <t xml:space="preserve"> DIABETES MELLITUS INSULINODEPENDIENTE (tipo 1)</t>
  </si>
  <si>
    <t xml:space="preserve"> OTRAS ENFERMEDADES NO TRANSMISIBLES</t>
  </si>
  <si>
    <t xml:space="preserve"> INFECCIÓN ASINTOMÁTICA POR VIH (1)</t>
  </si>
  <si>
    <t xml:space="preserve">        DEPARTAMENTO DE VIGILANCIA Y CONTROL EPIDEMIOLOGICO.</t>
  </si>
  <si>
    <t xml:space="preserve">  (+) TASA POR 100,000 DERECHOHABIENTES, POBLACION AMPARADA 2008.</t>
  </si>
  <si>
    <t xml:space="preserve">  (1) TASA POR 1'000,000 DERECHOHABIENTES, POBLACION AMPARADA 2008.</t>
  </si>
  <si>
    <t xml:space="preserve">  19. 63  PERFIL DE LA MORBILIDAD SEGUN AREA DE PROCEDENCIA, NACIONAL</t>
  </si>
  <si>
    <t>ANUARIO ESTADISTICO 2011</t>
  </si>
  <si>
    <t xml:space="preserve">        FUENTE: SUAVE Web. INFORME SEMANAL DE CASOS NUEVOS DE ENFERMEDADES.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</si>
</sst>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1</xdr:col>
      <xdr:colOff>609600</xdr:colOff>
      <xdr:row>3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95"/>
  <sheetViews>
    <sheetView showGridLines="0" showZeros="0" tabSelected="1" view="pageBreakPreview" zoomScale="70" zoomScaleNormal="80" zoomScaleSheetLayoutView="70" zoomScalePageLayoutView="0" workbookViewId="0" topLeftCell="A1">
      <selection activeCell="B1" sqref="B1:H1"/>
    </sheetView>
  </sheetViews>
  <sheetFormatPr defaultColWidth="4.625" defaultRowHeight="12.75"/>
  <cols>
    <col min="1" max="1" width="1.625" style="0" customWidth="1"/>
    <col min="2" max="2" width="56.875" style="0" customWidth="1"/>
    <col min="3" max="3" width="17.125" style="0" customWidth="1"/>
    <col min="4" max="4" width="17.625" style="0" customWidth="1"/>
    <col min="5" max="6" width="16.125" style="0" customWidth="1"/>
    <col min="7" max="7" width="16.75390625" style="0" customWidth="1"/>
    <col min="8" max="8" width="17.00390625" style="0" customWidth="1"/>
    <col min="10" max="10" width="5.00390625" style="0" customWidth="1"/>
    <col min="19" max="22" width="11.625" style="0" customWidth="1"/>
  </cols>
  <sheetData>
    <row r="1" spans="1:16" ht="12.75">
      <c r="A1" s="3"/>
      <c r="B1" s="41" t="s">
        <v>123</v>
      </c>
      <c r="C1" s="41"/>
      <c r="D1" s="41"/>
      <c r="E1" s="41"/>
      <c r="F1" s="41"/>
      <c r="G1" s="41"/>
      <c r="H1" s="41"/>
      <c r="I1" s="9"/>
      <c r="J1" s="9"/>
      <c r="K1" s="9"/>
      <c r="L1" s="9"/>
      <c r="M1" s="9"/>
      <c r="N1" s="9"/>
      <c r="O1" s="9"/>
      <c r="P1" s="9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0.25">
      <c r="A3" s="4"/>
      <c r="B3" s="43" t="s">
        <v>122</v>
      </c>
      <c r="C3" s="43"/>
      <c r="D3" s="43"/>
      <c r="E3" s="43"/>
      <c r="F3" s="43"/>
      <c r="G3" s="43"/>
      <c r="H3" s="43"/>
      <c r="I3" s="9"/>
      <c r="J3" s="9"/>
      <c r="K3" s="9"/>
      <c r="L3" s="9"/>
      <c r="M3" s="9"/>
      <c r="N3" s="9"/>
      <c r="O3" s="9"/>
      <c r="P3" s="9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4"/>
      <c r="B5" s="10"/>
      <c r="C5" s="11"/>
      <c r="D5" s="11"/>
      <c r="E5" s="11"/>
      <c r="F5" s="15"/>
      <c r="G5" s="11"/>
      <c r="H5" s="11"/>
      <c r="I5" s="14"/>
      <c r="J5" s="14"/>
      <c r="K5" s="14"/>
      <c r="L5" s="14"/>
      <c r="M5" s="14"/>
      <c r="N5" s="14"/>
      <c r="O5" s="14"/>
      <c r="P5" s="14"/>
    </row>
    <row r="6" spans="1:16" ht="12.75">
      <c r="A6" s="4"/>
      <c r="B6" s="14"/>
      <c r="C6" s="42" t="s">
        <v>0</v>
      </c>
      <c r="D6" s="42"/>
      <c r="E6" s="42" t="s">
        <v>1</v>
      </c>
      <c r="F6" s="42"/>
      <c r="G6" s="42" t="s">
        <v>2</v>
      </c>
      <c r="H6" s="42"/>
      <c r="I6" s="4"/>
      <c r="J6" s="4"/>
      <c r="K6" s="4"/>
      <c r="L6" s="4"/>
      <c r="M6" s="4"/>
      <c r="N6" s="4"/>
      <c r="O6" s="4"/>
      <c r="P6" s="4"/>
    </row>
    <row r="7" spans="1:16" ht="12.75">
      <c r="A7" s="4"/>
      <c r="B7" s="24" t="s">
        <v>3</v>
      </c>
      <c r="C7" s="24" t="s">
        <v>4</v>
      </c>
      <c r="D7" s="25" t="s">
        <v>5</v>
      </c>
      <c r="E7" s="24" t="s">
        <v>6</v>
      </c>
      <c r="F7" s="25" t="s">
        <v>5</v>
      </c>
      <c r="G7" s="24" t="s">
        <v>6</v>
      </c>
      <c r="H7" s="25" t="s">
        <v>5</v>
      </c>
      <c r="I7" s="4"/>
      <c r="J7" s="4"/>
      <c r="K7" s="4"/>
      <c r="L7" s="4"/>
      <c r="M7" s="4"/>
      <c r="N7" s="4"/>
      <c r="O7" s="4"/>
      <c r="P7" s="4"/>
    </row>
    <row r="8" spans="1:16" ht="12.75" hidden="1">
      <c r="A8" s="4"/>
      <c r="B8" s="4"/>
      <c r="C8" s="4"/>
      <c r="D8" s="20">
        <v>3248051</v>
      </c>
      <c r="E8" s="4"/>
      <c r="F8" s="20">
        <v>8745303</v>
      </c>
      <c r="G8" s="20"/>
      <c r="H8" s="20">
        <f>F8+D8</f>
        <v>11993354</v>
      </c>
      <c r="I8" s="40"/>
      <c r="J8" s="4"/>
      <c r="K8" s="4"/>
      <c r="L8" s="4"/>
      <c r="M8" s="4"/>
      <c r="N8" s="4"/>
      <c r="O8" s="4"/>
      <c r="P8" s="4"/>
    </row>
    <row r="9" spans="1:16" ht="12.75">
      <c r="A9" s="4"/>
      <c r="B9" s="4"/>
      <c r="C9" s="4"/>
      <c r="D9" s="20"/>
      <c r="E9" s="4"/>
      <c r="F9" s="20"/>
      <c r="G9" s="20"/>
      <c r="H9" s="20"/>
      <c r="I9" s="40"/>
      <c r="J9" s="4"/>
      <c r="K9" s="4"/>
      <c r="L9" s="4"/>
      <c r="M9" s="4"/>
      <c r="N9" s="4"/>
      <c r="O9" s="4"/>
      <c r="P9" s="4"/>
    </row>
    <row r="10" spans="1:21" s="34" customFormat="1" ht="12.75">
      <c r="A10" s="30"/>
      <c r="B10" s="31" t="s">
        <v>7</v>
      </c>
      <c r="C10" s="32">
        <f>SUM(C12:C13)</f>
        <v>701769</v>
      </c>
      <c r="D10" s="33">
        <f>IF(C10=0," ",ROUND(C10*100000/$D$8,2))</f>
        <v>21605.85</v>
      </c>
      <c r="E10" s="32">
        <f>SUM(E12:E13)</f>
        <v>3041434</v>
      </c>
      <c r="F10" s="33">
        <f>ROUND((E10*100000)/$F$8,2)</f>
        <v>34777.91</v>
      </c>
      <c r="G10" s="32">
        <f>SUM(G12:G13)</f>
        <v>3743203</v>
      </c>
      <c r="H10" s="33">
        <f>ROUND((G10*100000)/$H$8,2)</f>
        <v>31210.64</v>
      </c>
      <c r="I10" s="30"/>
      <c r="J10" s="30"/>
      <c r="K10" s="30"/>
      <c r="L10" s="30"/>
      <c r="M10" s="30"/>
      <c r="N10" s="30"/>
      <c r="O10" s="30"/>
      <c r="P10" s="30"/>
      <c r="S10" s="35"/>
      <c r="T10" s="35"/>
      <c r="U10" s="35"/>
    </row>
    <row r="11" spans="1:16" ht="12.75">
      <c r="A11" s="4"/>
      <c r="B11" s="4"/>
      <c r="C11" s="16"/>
      <c r="D11" s="18"/>
      <c r="E11" s="16"/>
      <c r="F11" s="18"/>
      <c r="G11" s="16"/>
      <c r="H11" s="18"/>
      <c r="I11" s="4"/>
      <c r="J11" s="4"/>
      <c r="K11" s="4"/>
      <c r="L11" s="4"/>
      <c r="M11" s="4"/>
      <c r="N11" s="4"/>
      <c r="O11" s="4"/>
      <c r="P11" s="4"/>
    </row>
    <row r="12" spans="1:21" s="34" customFormat="1" ht="12.75">
      <c r="A12" s="30"/>
      <c r="B12" s="31" t="s">
        <v>8</v>
      </c>
      <c r="C12" s="32">
        <f>SUM(C17:C107)</f>
        <v>599712</v>
      </c>
      <c r="D12" s="33">
        <f>IF(C12=0," ",ROUND(C12*100000/$D$8,2))</f>
        <v>18463.75</v>
      </c>
      <c r="E12" s="32">
        <f>SUM(E17:E107)</f>
        <v>2638571</v>
      </c>
      <c r="F12" s="33">
        <f>ROUND((E12*100000)/$F$8,2)</f>
        <v>30171.29</v>
      </c>
      <c r="G12" s="32">
        <f>SUM(G17:G107)</f>
        <v>3238283</v>
      </c>
      <c r="H12" s="33">
        <f>ROUND((G12*100000)/$H$8,2)</f>
        <v>27000.65</v>
      </c>
      <c r="I12" s="30"/>
      <c r="J12" s="30"/>
      <c r="K12" s="30"/>
      <c r="L12" s="30"/>
      <c r="M12" s="30"/>
      <c r="N12" s="30"/>
      <c r="O12" s="30"/>
      <c r="P12" s="30"/>
      <c r="S12" s="35"/>
      <c r="T12" s="35"/>
      <c r="U12" s="35"/>
    </row>
    <row r="13" spans="1:16" s="34" customFormat="1" ht="12.75">
      <c r="A13" s="30"/>
      <c r="B13" s="31" t="s">
        <v>9</v>
      </c>
      <c r="C13" s="32">
        <f>SUM(C111:C141)</f>
        <v>102057</v>
      </c>
      <c r="D13" s="33">
        <f>IF(C13=0," ",ROUND(C13*100000/$D$8,2))</f>
        <v>3142.1</v>
      </c>
      <c r="E13" s="32">
        <f>SUM(E111:E141)</f>
        <v>402863</v>
      </c>
      <c r="F13" s="33">
        <f>ROUND((E13*100000)/$F$8,2)</f>
        <v>4606.62</v>
      </c>
      <c r="G13" s="32">
        <f>SUM(G111:G141)</f>
        <v>504920</v>
      </c>
      <c r="H13" s="33">
        <f>ROUND((G13*100000)/$H$8,2)</f>
        <v>4210</v>
      </c>
      <c r="I13" s="30"/>
      <c r="J13" s="30"/>
      <c r="K13" s="30"/>
      <c r="L13" s="30"/>
      <c r="M13" s="30"/>
      <c r="N13" s="30"/>
      <c r="O13" s="30"/>
      <c r="P13" s="30"/>
    </row>
    <row r="14" spans="1:16" ht="12.75">
      <c r="A14" s="4"/>
      <c r="B14" s="4"/>
      <c r="C14" s="16"/>
      <c r="D14" s="18"/>
      <c r="E14" s="16"/>
      <c r="F14" s="18"/>
      <c r="G14" s="16"/>
      <c r="H14" s="18"/>
      <c r="I14" s="4"/>
      <c r="J14" s="4"/>
      <c r="K14" s="4"/>
      <c r="L14" s="4"/>
      <c r="M14" s="4"/>
      <c r="N14" s="4"/>
      <c r="O14" s="4"/>
      <c r="P14" s="4"/>
    </row>
    <row r="15" spans="1:16" s="34" customFormat="1" ht="12.75">
      <c r="A15" s="30"/>
      <c r="B15" s="31" t="s">
        <v>10</v>
      </c>
      <c r="C15" s="32"/>
      <c r="D15" s="33"/>
      <c r="E15" s="32"/>
      <c r="F15" s="33"/>
      <c r="G15" s="32"/>
      <c r="H15" s="33"/>
      <c r="I15" s="30"/>
      <c r="J15" s="30"/>
      <c r="K15" s="30"/>
      <c r="L15" s="30"/>
      <c r="M15" s="30"/>
      <c r="N15" s="30"/>
      <c r="O15" s="30"/>
      <c r="P15" s="30"/>
    </row>
    <row r="16" spans="1:16" ht="12.75">
      <c r="A16" s="4"/>
      <c r="B16" s="4"/>
      <c r="C16" s="16"/>
      <c r="D16" s="18"/>
      <c r="E16" s="16"/>
      <c r="F16" s="18"/>
      <c r="G16" s="16"/>
      <c r="H16" s="18"/>
      <c r="I16" s="4"/>
      <c r="J16" s="4"/>
      <c r="K16" s="4"/>
      <c r="L16" s="4"/>
      <c r="M16" s="4"/>
      <c r="N16" s="4"/>
      <c r="O16" s="4"/>
      <c r="P16" s="4"/>
    </row>
    <row r="17" spans="1:16" ht="12.75">
      <c r="A17" s="4"/>
      <c r="B17" s="3" t="s">
        <v>11</v>
      </c>
      <c r="C17" s="16">
        <v>0</v>
      </c>
      <c r="D17" s="18" t="str">
        <f aca="true" t="shared" si="0" ref="D17:D26">IF(C17=0," ",ROUND(C17*100000/$D$8,2))</f>
        <v> </v>
      </c>
      <c r="E17" s="16">
        <v>0</v>
      </c>
      <c r="F17" s="18">
        <f aca="true" t="shared" si="1" ref="F17:F26">ROUND((E17*100000)/$F$8,2)</f>
        <v>0</v>
      </c>
      <c r="G17" s="16">
        <f>C17+E17</f>
        <v>0</v>
      </c>
      <c r="H17" s="18">
        <f>ROUND((G17*100000)/$H$8,2)</f>
        <v>0</v>
      </c>
      <c r="I17" s="4"/>
      <c r="J17" s="4"/>
      <c r="K17" s="4"/>
      <c r="L17" s="4"/>
      <c r="M17" s="4"/>
      <c r="N17" s="4"/>
      <c r="O17" s="4"/>
      <c r="P17" s="4"/>
    </row>
    <row r="18" spans="1:16" ht="12.75">
      <c r="A18" s="4"/>
      <c r="B18" s="3" t="s">
        <v>12</v>
      </c>
      <c r="C18" s="16">
        <v>0</v>
      </c>
      <c r="D18" s="18" t="str">
        <f t="shared" si="0"/>
        <v> </v>
      </c>
      <c r="E18" s="16">
        <v>0</v>
      </c>
      <c r="F18" s="18">
        <f t="shared" si="1"/>
        <v>0</v>
      </c>
      <c r="G18" s="16">
        <f aca="true" t="shared" si="2" ref="G18:G26">C18+E18</f>
        <v>0</v>
      </c>
      <c r="H18" s="18">
        <f aca="true" t="shared" si="3" ref="H18:H26">ROUND((G18*100000)/$H$8,2)</f>
        <v>0</v>
      </c>
      <c r="I18" s="4"/>
      <c r="J18" s="4"/>
      <c r="K18" s="4"/>
      <c r="L18" s="4"/>
      <c r="M18" s="4"/>
      <c r="N18" s="4"/>
      <c r="O18" s="4"/>
      <c r="P18" s="4"/>
    </row>
    <row r="19" spans="1:16" ht="12.75">
      <c r="A19" s="4"/>
      <c r="B19" s="3" t="s">
        <v>15</v>
      </c>
      <c r="C19" s="16">
        <v>0</v>
      </c>
      <c r="D19" s="18" t="str">
        <f t="shared" si="0"/>
        <v> </v>
      </c>
      <c r="E19" s="16">
        <v>3</v>
      </c>
      <c r="F19" s="18">
        <f t="shared" si="1"/>
        <v>0.03</v>
      </c>
      <c r="G19" s="16">
        <f t="shared" si="2"/>
        <v>3</v>
      </c>
      <c r="H19" s="18">
        <f t="shared" si="3"/>
        <v>0.03</v>
      </c>
      <c r="I19" s="4"/>
      <c r="J19" s="4"/>
      <c r="K19" s="4"/>
      <c r="L19" s="4"/>
      <c r="M19" s="4"/>
      <c r="N19" s="4"/>
      <c r="O19" s="4"/>
      <c r="P19" s="4"/>
    </row>
    <row r="20" spans="1:16" ht="12.75">
      <c r="A20" s="4"/>
      <c r="B20" s="3" t="s">
        <v>16</v>
      </c>
      <c r="C20" s="16">
        <v>1</v>
      </c>
      <c r="D20" s="18">
        <f t="shared" si="0"/>
        <v>0.03</v>
      </c>
      <c r="E20" s="16">
        <v>11</v>
      </c>
      <c r="F20" s="18">
        <f t="shared" si="1"/>
        <v>0.13</v>
      </c>
      <c r="G20" s="16">
        <f t="shared" si="2"/>
        <v>12</v>
      </c>
      <c r="H20" s="18">
        <f t="shared" si="3"/>
        <v>0.1</v>
      </c>
      <c r="I20" s="4"/>
      <c r="J20" s="4"/>
      <c r="K20" s="4"/>
      <c r="L20" s="4"/>
      <c r="M20" s="4"/>
      <c r="N20" s="4"/>
      <c r="O20" s="4"/>
      <c r="P20" s="4"/>
    </row>
    <row r="21" spans="1:16" ht="12.75">
      <c r="A21" s="4"/>
      <c r="B21" s="3" t="s">
        <v>17</v>
      </c>
      <c r="C21" s="16">
        <v>2</v>
      </c>
      <c r="D21" s="18">
        <f t="shared" si="0"/>
        <v>0.06</v>
      </c>
      <c r="E21" s="16">
        <v>8</v>
      </c>
      <c r="F21" s="18">
        <f t="shared" si="1"/>
        <v>0.09</v>
      </c>
      <c r="G21" s="16">
        <f t="shared" si="2"/>
        <v>10</v>
      </c>
      <c r="H21" s="18">
        <f t="shared" si="3"/>
        <v>0.08</v>
      </c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23" t="s">
        <v>13</v>
      </c>
      <c r="C22" s="16">
        <v>0</v>
      </c>
      <c r="D22" s="18" t="str">
        <f t="shared" si="0"/>
        <v> </v>
      </c>
      <c r="E22" s="16">
        <v>1</v>
      </c>
      <c r="F22" s="18">
        <f>ROUND((E22*100000)/$F$8,2)</f>
        <v>0.01</v>
      </c>
      <c r="G22" s="16">
        <f>C22+E22</f>
        <v>1</v>
      </c>
      <c r="H22" s="18">
        <f>ROUND((G22*100000)/$H$8,2)</f>
        <v>0.01</v>
      </c>
      <c r="I22" s="4"/>
      <c r="J22" s="4"/>
      <c r="K22" s="4"/>
      <c r="L22" s="4"/>
      <c r="M22" s="4"/>
      <c r="N22" s="4"/>
      <c r="O22" s="4"/>
      <c r="P22" s="4"/>
    </row>
    <row r="23" spans="1:16" ht="12.75">
      <c r="A23" s="4"/>
      <c r="B23" s="23" t="s">
        <v>14</v>
      </c>
      <c r="C23" s="16">
        <v>0</v>
      </c>
      <c r="D23" s="18" t="str">
        <f t="shared" si="0"/>
        <v> </v>
      </c>
      <c r="E23" s="16">
        <v>0</v>
      </c>
      <c r="F23" s="18">
        <f>ROUND((E23*100000)/$F$8,2)</f>
        <v>0</v>
      </c>
      <c r="G23" s="16">
        <f>C23+E23</f>
        <v>0</v>
      </c>
      <c r="H23" s="18">
        <f>ROUND((G23*100000)/$H$8,2)</f>
        <v>0</v>
      </c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3" t="s">
        <v>18</v>
      </c>
      <c r="C24" s="16">
        <v>64</v>
      </c>
      <c r="D24" s="18">
        <f t="shared" si="0"/>
        <v>1.97</v>
      </c>
      <c r="E24" s="16">
        <v>269</v>
      </c>
      <c r="F24" s="18">
        <f t="shared" si="1"/>
        <v>3.08</v>
      </c>
      <c r="G24" s="16">
        <f t="shared" si="2"/>
        <v>333</v>
      </c>
      <c r="H24" s="18">
        <f t="shared" si="3"/>
        <v>2.78</v>
      </c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3" t="s">
        <v>19</v>
      </c>
      <c r="C25" s="16">
        <v>2</v>
      </c>
      <c r="D25" s="18">
        <f t="shared" si="0"/>
        <v>0.06</v>
      </c>
      <c r="E25" s="16">
        <v>58</v>
      </c>
      <c r="F25" s="18">
        <f t="shared" si="1"/>
        <v>0.66</v>
      </c>
      <c r="G25" s="16">
        <f t="shared" si="2"/>
        <v>60</v>
      </c>
      <c r="H25" s="18">
        <f t="shared" si="3"/>
        <v>0.5</v>
      </c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3" t="s">
        <v>20</v>
      </c>
      <c r="C26" s="16">
        <v>0</v>
      </c>
      <c r="D26" s="18" t="str">
        <f t="shared" si="0"/>
        <v> </v>
      </c>
      <c r="E26" s="16">
        <v>0</v>
      </c>
      <c r="F26" s="18">
        <f t="shared" si="1"/>
        <v>0</v>
      </c>
      <c r="G26" s="16">
        <f t="shared" si="2"/>
        <v>0</v>
      </c>
      <c r="H26" s="18">
        <f t="shared" si="3"/>
        <v>0</v>
      </c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16"/>
      <c r="D27" s="18"/>
      <c r="E27" s="16"/>
      <c r="F27" s="18"/>
      <c r="G27" s="16"/>
      <c r="H27" s="18"/>
      <c r="I27" s="4"/>
      <c r="J27" s="4"/>
      <c r="K27" s="4"/>
      <c r="L27" s="4"/>
      <c r="M27" s="4"/>
      <c r="N27" s="4"/>
      <c r="O27" s="4"/>
      <c r="P27" s="4"/>
    </row>
    <row r="28" spans="1:16" s="34" customFormat="1" ht="12.75">
      <c r="A28" s="30"/>
      <c r="B28" s="31" t="s">
        <v>21</v>
      </c>
      <c r="C28" s="32"/>
      <c r="D28" s="33"/>
      <c r="E28" s="32"/>
      <c r="F28" s="33"/>
      <c r="G28" s="32"/>
      <c r="H28" s="33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4"/>
      <c r="B29" s="4"/>
      <c r="C29" s="16"/>
      <c r="D29" s="18"/>
      <c r="E29" s="16"/>
      <c r="F29" s="18"/>
      <c r="G29" s="16"/>
      <c r="H29" s="18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3" t="s">
        <v>22</v>
      </c>
      <c r="C30" s="16">
        <v>0</v>
      </c>
      <c r="D30" s="18" t="str">
        <f aca="true" t="shared" si="4" ref="D30:D43">IF(C30=0," ",ROUND(C30*100000/$D$8,2))</f>
        <v> </v>
      </c>
      <c r="E30" s="16">
        <v>119</v>
      </c>
      <c r="F30" s="18">
        <f aca="true" t="shared" si="5" ref="F30:F43">ROUND((E30*100000)/$F$8,2)</f>
        <v>1.36</v>
      </c>
      <c r="G30" s="16">
        <f aca="true" t="shared" si="6" ref="G30:G43">C30+E30</f>
        <v>119</v>
      </c>
      <c r="H30" s="18">
        <f aca="true" t="shared" si="7" ref="H30:H43">ROUND((G30*100000)/$H$8,2)</f>
        <v>0.99</v>
      </c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3" t="s">
        <v>69</v>
      </c>
      <c r="C31" s="16">
        <v>2657</v>
      </c>
      <c r="D31" s="18">
        <f t="shared" si="4"/>
        <v>81.8</v>
      </c>
      <c r="E31" s="16">
        <v>36940</v>
      </c>
      <c r="F31" s="18">
        <f t="shared" si="5"/>
        <v>422.4</v>
      </c>
      <c r="G31" s="16">
        <f t="shared" si="6"/>
        <v>39597</v>
      </c>
      <c r="H31" s="18">
        <f t="shared" si="7"/>
        <v>330.16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3" t="s">
        <v>70</v>
      </c>
      <c r="C32" s="16">
        <v>16</v>
      </c>
      <c r="D32" s="18">
        <f t="shared" si="4"/>
        <v>0.49</v>
      </c>
      <c r="E32" s="16">
        <v>2562</v>
      </c>
      <c r="F32" s="18">
        <f t="shared" si="5"/>
        <v>29.3</v>
      </c>
      <c r="G32" s="16">
        <f t="shared" si="6"/>
        <v>2578</v>
      </c>
      <c r="H32" s="18">
        <f t="shared" si="7"/>
        <v>21.5</v>
      </c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3" t="s">
        <v>23</v>
      </c>
      <c r="C33" s="16">
        <v>478</v>
      </c>
      <c r="D33" s="18">
        <f t="shared" si="4"/>
        <v>14.72</v>
      </c>
      <c r="E33" s="16">
        <v>10248</v>
      </c>
      <c r="F33" s="18">
        <f t="shared" si="5"/>
        <v>117.18</v>
      </c>
      <c r="G33" s="16">
        <f t="shared" si="6"/>
        <v>10726</v>
      </c>
      <c r="H33" s="18">
        <f t="shared" si="7"/>
        <v>89.43</v>
      </c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3" t="s">
        <v>24</v>
      </c>
      <c r="C34" s="16">
        <v>0</v>
      </c>
      <c r="D34" s="18" t="str">
        <f t="shared" si="4"/>
        <v> </v>
      </c>
      <c r="E34" s="16">
        <v>296</v>
      </c>
      <c r="F34" s="18">
        <f t="shared" si="5"/>
        <v>3.38</v>
      </c>
      <c r="G34" s="16">
        <f t="shared" si="6"/>
        <v>296</v>
      </c>
      <c r="H34" s="18">
        <f t="shared" si="7"/>
        <v>2.47</v>
      </c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3" t="s">
        <v>25</v>
      </c>
      <c r="C35" s="16">
        <v>72</v>
      </c>
      <c r="D35" s="18">
        <f t="shared" si="4"/>
        <v>2.22</v>
      </c>
      <c r="E35" s="16">
        <v>4923</v>
      </c>
      <c r="F35" s="18">
        <f t="shared" si="5"/>
        <v>56.29</v>
      </c>
      <c r="G35" s="16">
        <f t="shared" si="6"/>
        <v>4995</v>
      </c>
      <c r="H35" s="18">
        <f t="shared" si="7"/>
        <v>41.65</v>
      </c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3" t="s">
        <v>26</v>
      </c>
      <c r="C36" s="16">
        <v>228</v>
      </c>
      <c r="D36" s="18">
        <f t="shared" si="4"/>
        <v>7.02</v>
      </c>
      <c r="E36" s="16">
        <v>1823</v>
      </c>
      <c r="F36" s="18">
        <f t="shared" si="5"/>
        <v>20.85</v>
      </c>
      <c r="G36" s="16">
        <f t="shared" si="6"/>
        <v>2051</v>
      </c>
      <c r="H36" s="18">
        <f t="shared" si="7"/>
        <v>17.1</v>
      </c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3" t="s">
        <v>27</v>
      </c>
      <c r="C37" s="16">
        <v>2798</v>
      </c>
      <c r="D37" s="18">
        <f t="shared" si="4"/>
        <v>86.14</v>
      </c>
      <c r="E37" s="16">
        <v>16278</v>
      </c>
      <c r="F37" s="18">
        <f t="shared" si="5"/>
        <v>186.13</v>
      </c>
      <c r="G37" s="16">
        <f t="shared" si="6"/>
        <v>19076</v>
      </c>
      <c r="H37" s="18">
        <f t="shared" si="7"/>
        <v>159.05</v>
      </c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3" t="s">
        <v>28</v>
      </c>
      <c r="C38" s="16">
        <v>71641</v>
      </c>
      <c r="D38" s="18">
        <f t="shared" si="4"/>
        <v>2205.66</v>
      </c>
      <c r="E38" s="16">
        <v>396018</v>
      </c>
      <c r="F38" s="18">
        <f t="shared" si="5"/>
        <v>4528.35</v>
      </c>
      <c r="G38" s="16">
        <f t="shared" si="6"/>
        <v>467659</v>
      </c>
      <c r="H38" s="18">
        <f t="shared" si="7"/>
        <v>3899.32</v>
      </c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3" t="s">
        <v>29</v>
      </c>
      <c r="C39" s="16">
        <v>356</v>
      </c>
      <c r="D39" s="18">
        <f t="shared" si="4"/>
        <v>10.96</v>
      </c>
      <c r="E39" s="16">
        <v>6427</v>
      </c>
      <c r="F39" s="18">
        <f t="shared" si="5"/>
        <v>73.49</v>
      </c>
      <c r="G39" s="16">
        <f t="shared" si="6"/>
        <v>6783</v>
      </c>
      <c r="H39" s="18">
        <f t="shared" si="7"/>
        <v>56.56</v>
      </c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3" t="s">
        <v>71</v>
      </c>
      <c r="C40" s="16">
        <v>14</v>
      </c>
      <c r="D40" s="18">
        <f t="shared" si="4"/>
        <v>0.43</v>
      </c>
      <c r="E40" s="16">
        <v>82</v>
      </c>
      <c r="F40" s="18">
        <f t="shared" si="5"/>
        <v>0.94</v>
      </c>
      <c r="G40" s="16">
        <f t="shared" si="6"/>
        <v>96</v>
      </c>
      <c r="H40" s="18">
        <f t="shared" si="7"/>
        <v>0.8</v>
      </c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3" t="s">
        <v>30</v>
      </c>
      <c r="C41" s="16">
        <v>771</v>
      </c>
      <c r="D41" s="18">
        <f t="shared" si="4"/>
        <v>23.74</v>
      </c>
      <c r="E41" s="16">
        <v>13671</v>
      </c>
      <c r="F41" s="18">
        <f t="shared" si="5"/>
        <v>156.32</v>
      </c>
      <c r="G41" s="16">
        <f t="shared" si="6"/>
        <v>14442</v>
      </c>
      <c r="H41" s="18">
        <f t="shared" si="7"/>
        <v>120.42</v>
      </c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3" t="s">
        <v>31</v>
      </c>
      <c r="C42" s="16">
        <v>0</v>
      </c>
      <c r="D42" s="18" t="str">
        <f t="shared" si="4"/>
        <v> </v>
      </c>
      <c r="E42" s="16">
        <v>31</v>
      </c>
      <c r="F42" s="18">
        <f t="shared" si="5"/>
        <v>0.35</v>
      </c>
      <c r="G42" s="16">
        <f t="shared" si="6"/>
        <v>31</v>
      </c>
      <c r="H42" s="18">
        <f t="shared" si="7"/>
        <v>0.26</v>
      </c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3" t="s">
        <v>32</v>
      </c>
      <c r="C43" s="16">
        <v>939</v>
      </c>
      <c r="D43" s="18">
        <f t="shared" si="4"/>
        <v>28.91</v>
      </c>
      <c r="E43" s="16">
        <v>14991</v>
      </c>
      <c r="F43" s="18">
        <f t="shared" si="5"/>
        <v>171.42</v>
      </c>
      <c r="G43" s="16">
        <f t="shared" si="6"/>
        <v>15930</v>
      </c>
      <c r="H43" s="18">
        <f t="shared" si="7"/>
        <v>132.82</v>
      </c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16"/>
      <c r="D44" s="18"/>
      <c r="E44" s="16"/>
      <c r="F44" s="18"/>
      <c r="G44" s="16"/>
      <c r="H44" s="18"/>
      <c r="I44" s="4"/>
      <c r="J44" s="4"/>
      <c r="K44" s="4"/>
      <c r="L44" s="4"/>
      <c r="M44" s="4"/>
      <c r="N44" s="4"/>
      <c r="O44" s="4"/>
      <c r="P44" s="4"/>
    </row>
    <row r="45" spans="1:16" s="34" customFormat="1" ht="12.75">
      <c r="A45" s="30"/>
      <c r="B45" s="31" t="s">
        <v>33</v>
      </c>
      <c r="C45" s="32"/>
      <c r="D45" s="33"/>
      <c r="E45" s="32"/>
      <c r="F45" s="33"/>
      <c r="G45" s="32"/>
      <c r="H45" s="33"/>
      <c r="I45" s="30"/>
      <c r="J45" s="30"/>
      <c r="K45" s="30"/>
      <c r="L45" s="30"/>
      <c r="M45" s="30"/>
      <c r="N45" s="30"/>
      <c r="O45" s="30"/>
      <c r="P45" s="30"/>
    </row>
    <row r="46" spans="1:16" ht="12.75">
      <c r="A46" s="4"/>
      <c r="B46" s="4"/>
      <c r="C46" s="16"/>
      <c r="D46" s="18"/>
      <c r="E46" s="16"/>
      <c r="F46" s="18"/>
      <c r="G46" s="16"/>
      <c r="H46" s="18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3" t="s">
        <v>72</v>
      </c>
      <c r="C47" s="16">
        <v>200</v>
      </c>
      <c r="D47" s="18">
        <f aca="true" t="shared" si="8" ref="D47:D52">IF(C47=0," ",ROUND(C47*100000/$D$8,2))</f>
        <v>6.16</v>
      </c>
      <c r="E47" s="16">
        <v>22050</v>
      </c>
      <c r="F47" s="18">
        <f aca="true" t="shared" si="9" ref="F47:F52">ROUND((E47*100000)/$F$8,2)</f>
        <v>252.14</v>
      </c>
      <c r="G47" s="16">
        <f aca="true" t="shared" si="10" ref="G47:G52">C47+E47</f>
        <v>22250</v>
      </c>
      <c r="H47" s="18">
        <f aca="true" t="shared" si="11" ref="H47:H52">ROUND((G47*100000)/$H$8,2)</f>
        <v>185.52</v>
      </c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3" t="s">
        <v>34</v>
      </c>
      <c r="C48" s="16">
        <v>408687</v>
      </c>
      <c r="D48" s="18">
        <f t="shared" si="8"/>
        <v>12582.53</v>
      </c>
      <c r="E48" s="16">
        <v>1672761</v>
      </c>
      <c r="F48" s="18">
        <f t="shared" si="9"/>
        <v>19127.54</v>
      </c>
      <c r="G48" s="16">
        <f t="shared" si="10"/>
        <v>2081448</v>
      </c>
      <c r="H48" s="18">
        <f t="shared" si="11"/>
        <v>17355.01</v>
      </c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3" t="s">
        <v>35</v>
      </c>
      <c r="C49" s="16">
        <v>963</v>
      </c>
      <c r="D49" s="18">
        <f t="shared" si="8"/>
        <v>29.65</v>
      </c>
      <c r="E49" s="16">
        <v>6747</v>
      </c>
      <c r="F49" s="18">
        <f t="shared" si="9"/>
        <v>77.15</v>
      </c>
      <c r="G49" s="16">
        <f t="shared" si="10"/>
        <v>7710</v>
      </c>
      <c r="H49" s="18">
        <f t="shared" si="11"/>
        <v>64.29</v>
      </c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3" t="s">
        <v>36</v>
      </c>
      <c r="C50" s="16">
        <v>14114</v>
      </c>
      <c r="D50" s="18">
        <f t="shared" si="8"/>
        <v>434.54</v>
      </c>
      <c r="E50" s="16">
        <v>74959</v>
      </c>
      <c r="F50" s="18">
        <f t="shared" si="9"/>
        <v>857.13</v>
      </c>
      <c r="G50" s="16">
        <f t="shared" si="10"/>
        <v>89073</v>
      </c>
      <c r="H50" s="18">
        <f t="shared" si="11"/>
        <v>742.69</v>
      </c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3" t="s">
        <v>37</v>
      </c>
      <c r="C51" s="16">
        <v>38</v>
      </c>
      <c r="D51" s="18">
        <f t="shared" si="8"/>
        <v>1.17</v>
      </c>
      <c r="E51" s="16">
        <v>458</v>
      </c>
      <c r="F51" s="18">
        <f t="shared" si="9"/>
        <v>5.24</v>
      </c>
      <c r="G51" s="16">
        <f t="shared" si="10"/>
        <v>496</v>
      </c>
      <c r="H51" s="18">
        <f t="shared" si="11"/>
        <v>4.14</v>
      </c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22" t="s">
        <v>73</v>
      </c>
      <c r="C52" s="16">
        <v>5</v>
      </c>
      <c r="D52" s="18">
        <f t="shared" si="8"/>
        <v>0.15</v>
      </c>
      <c r="E52" s="16">
        <v>108</v>
      </c>
      <c r="F52" s="18">
        <f t="shared" si="9"/>
        <v>1.23</v>
      </c>
      <c r="G52" s="16">
        <f t="shared" si="10"/>
        <v>113</v>
      </c>
      <c r="H52" s="18">
        <f t="shared" si="11"/>
        <v>0.94</v>
      </c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3"/>
      <c r="C53" s="16"/>
      <c r="D53" s="18"/>
      <c r="E53" s="16"/>
      <c r="F53" s="18"/>
      <c r="G53" s="16"/>
      <c r="H53" s="18"/>
      <c r="I53" s="4"/>
      <c r="J53" s="4"/>
      <c r="K53" s="4"/>
      <c r="L53" s="4"/>
      <c r="M53" s="4"/>
      <c r="N53" s="4"/>
      <c r="O53" s="4"/>
      <c r="P53" s="4"/>
    </row>
    <row r="54" spans="1:16" s="34" customFormat="1" ht="12.75">
      <c r="A54" s="30"/>
      <c r="B54" s="30" t="s">
        <v>38</v>
      </c>
      <c r="C54" s="32"/>
      <c r="D54" s="33"/>
      <c r="E54" s="32"/>
      <c r="F54" s="33"/>
      <c r="G54" s="32"/>
      <c r="H54" s="33"/>
      <c r="I54" s="30"/>
      <c r="J54" s="30"/>
      <c r="K54" s="30"/>
      <c r="L54" s="30"/>
      <c r="M54" s="30"/>
      <c r="N54" s="30"/>
      <c r="O54" s="30"/>
      <c r="P54" s="30"/>
    </row>
    <row r="55" spans="1:16" ht="12.75">
      <c r="A55" s="4"/>
      <c r="B55" s="3"/>
      <c r="C55" s="16"/>
      <c r="D55" s="18"/>
      <c r="E55" s="16"/>
      <c r="F55" s="18"/>
      <c r="G55" s="16"/>
      <c r="H55" s="18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3" t="s">
        <v>39</v>
      </c>
      <c r="C56" s="16">
        <v>3110</v>
      </c>
      <c r="D56" s="18">
        <f aca="true" t="shared" si="12" ref="D56:D64">IF(C56=0," ",ROUND(C56*100000/$D$8,2))</f>
        <v>95.75</v>
      </c>
      <c r="E56" s="16">
        <v>8000</v>
      </c>
      <c r="F56" s="18">
        <f aca="true" t="shared" si="13" ref="F56:F64">ROUND((E56*100000)/$F$8,2)</f>
        <v>91.48</v>
      </c>
      <c r="G56" s="16">
        <f aca="true" t="shared" si="14" ref="G56:G64">C56+E56</f>
        <v>11110</v>
      </c>
      <c r="H56" s="18">
        <f aca="true" t="shared" si="15" ref="H56:H64">ROUND((G56*100000)/$H$8,2)</f>
        <v>92.63</v>
      </c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3" t="s">
        <v>40</v>
      </c>
      <c r="C57" s="16">
        <v>0</v>
      </c>
      <c r="D57" s="18" t="str">
        <f t="shared" si="12"/>
        <v> </v>
      </c>
      <c r="E57" s="16">
        <v>5</v>
      </c>
      <c r="F57" s="18">
        <f t="shared" si="13"/>
        <v>0.06</v>
      </c>
      <c r="G57" s="16">
        <f t="shared" si="14"/>
        <v>5</v>
      </c>
      <c r="H57" s="18">
        <f t="shared" si="15"/>
        <v>0.04</v>
      </c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3" t="s">
        <v>41</v>
      </c>
      <c r="C58" s="16">
        <v>5</v>
      </c>
      <c r="D58" s="18">
        <f t="shared" si="12"/>
        <v>0.15</v>
      </c>
      <c r="E58" s="16">
        <v>34</v>
      </c>
      <c r="F58" s="18">
        <f t="shared" si="13"/>
        <v>0.39</v>
      </c>
      <c r="G58" s="16">
        <f t="shared" si="14"/>
        <v>39</v>
      </c>
      <c r="H58" s="18">
        <f t="shared" si="15"/>
        <v>0.33</v>
      </c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3" t="s">
        <v>74</v>
      </c>
      <c r="C59" s="16">
        <v>1</v>
      </c>
      <c r="D59" s="18">
        <f t="shared" si="12"/>
        <v>0.03</v>
      </c>
      <c r="E59" s="16">
        <v>13</v>
      </c>
      <c r="F59" s="18">
        <f t="shared" si="13"/>
        <v>0.15</v>
      </c>
      <c r="G59" s="16">
        <f t="shared" si="14"/>
        <v>14</v>
      </c>
      <c r="H59" s="18">
        <f t="shared" si="15"/>
        <v>0.12</v>
      </c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3" t="s">
        <v>75</v>
      </c>
      <c r="C60" s="16">
        <v>0</v>
      </c>
      <c r="D60" s="18" t="str">
        <f t="shared" si="12"/>
        <v> </v>
      </c>
      <c r="E60" s="16">
        <v>3</v>
      </c>
      <c r="F60" s="18">
        <f t="shared" si="13"/>
        <v>0.03</v>
      </c>
      <c r="G60" s="16">
        <f t="shared" si="14"/>
        <v>3</v>
      </c>
      <c r="H60" s="18">
        <f t="shared" si="15"/>
        <v>0.03</v>
      </c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3" t="s">
        <v>42</v>
      </c>
      <c r="C61" s="16">
        <v>2</v>
      </c>
      <c r="D61" s="18">
        <f t="shared" si="12"/>
        <v>0.06</v>
      </c>
      <c r="E61" s="16">
        <v>19</v>
      </c>
      <c r="F61" s="18">
        <f t="shared" si="13"/>
        <v>0.22</v>
      </c>
      <c r="G61" s="16">
        <f t="shared" si="14"/>
        <v>21</v>
      </c>
      <c r="H61" s="18">
        <f t="shared" si="15"/>
        <v>0.18</v>
      </c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3" t="s">
        <v>43</v>
      </c>
      <c r="C62" s="16">
        <v>0</v>
      </c>
      <c r="D62" s="18" t="str">
        <f t="shared" si="12"/>
        <v> </v>
      </c>
      <c r="E62" s="16">
        <v>1</v>
      </c>
      <c r="F62" s="18">
        <f t="shared" si="13"/>
        <v>0.01</v>
      </c>
      <c r="G62" s="16">
        <f t="shared" si="14"/>
        <v>1</v>
      </c>
      <c r="H62" s="18">
        <f t="shared" si="15"/>
        <v>0.01</v>
      </c>
      <c r="I62" s="4"/>
      <c r="J62" s="4"/>
      <c r="K62" s="4"/>
      <c r="L62" s="4"/>
      <c r="M62" s="4"/>
      <c r="N62" s="4"/>
      <c r="O62" s="4"/>
      <c r="P62" s="4"/>
    </row>
    <row r="63" spans="1:16" s="29" customFormat="1" ht="12.75">
      <c r="A63" s="26"/>
      <c r="B63" s="24" t="s">
        <v>44</v>
      </c>
      <c r="C63" s="27">
        <v>1649</v>
      </c>
      <c r="D63" s="28">
        <f t="shared" si="12"/>
        <v>50.77</v>
      </c>
      <c r="E63" s="27">
        <v>2695</v>
      </c>
      <c r="F63" s="28">
        <f t="shared" si="13"/>
        <v>30.82</v>
      </c>
      <c r="G63" s="27">
        <f t="shared" si="14"/>
        <v>4344</v>
      </c>
      <c r="H63" s="28">
        <f t="shared" si="15"/>
        <v>36.22</v>
      </c>
      <c r="I63" s="26"/>
      <c r="J63" s="26"/>
      <c r="K63" s="26"/>
      <c r="L63" s="26"/>
      <c r="M63" s="26"/>
      <c r="N63" s="26"/>
      <c r="O63" s="26"/>
      <c r="P63" s="26"/>
    </row>
    <row r="64" spans="1:16" ht="12.75">
      <c r="A64" s="4"/>
      <c r="B64" s="4" t="s">
        <v>45</v>
      </c>
      <c r="C64" s="17">
        <v>226</v>
      </c>
      <c r="D64" s="18">
        <f t="shared" si="12"/>
        <v>6.96</v>
      </c>
      <c r="E64" s="17">
        <v>621</v>
      </c>
      <c r="F64" s="19">
        <f t="shared" si="13"/>
        <v>7.1</v>
      </c>
      <c r="G64" s="16">
        <f t="shared" si="14"/>
        <v>847</v>
      </c>
      <c r="H64" s="19">
        <f t="shared" si="15"/>
        <v>7.06</v>
      </c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3"/>
      <c r="C65" s="16"/>
      <c r="D65" s="18"/>
      <c r="E65" s="16"/>
      <c r="F65" s="18"/>
      <c r="G65" s="16"/>
      <c r="H65" s="18"/>
      <c r="I65" s="4"/>
      <c r="J65" s="4"/>
      <c r="K65" s="4"/>
      <c r="L65" s="4"/>
      <c r="M65" s="4"/>
      <c r="N65" s="4"/>
      <c r="O65" s="4"/>
      <c r="P65" s="4"/>
    </row>
    <row r="66" spans="1:16" s="39" customFormat="1" ht="12.75">
      <c r="A66" s="36"/>
      <c r="B66" s="36" t="s">
        <v>46</v>
      </c>
      <c r="C66" s="37"/>
      <c r="D66" s="38"/>
      <c r="E66" s="37"/>
      <c r="F66" s="38"/>
      <c r="G66" s="37"/>
      <c r="H66" s="38"/>
      <c r="I66" s="36"/>
      <c r="J66" s="36"/>
      <c r="K66" s="36"/>
      <c r="L66" s="36"/>
      <c r="M66" s="36"/>
      <c r="N66" s="36"/>
      <c r="O66" s="36"/>
      <c r="P66" s="36"/>
    </row>
    <row r="67" spans="1:16" ht="12.75">
      <c r="A67" s="4"/>
      <c r="B67" s="3"/>
      <c r="C67" s="16"/>
      <c r="D67" s="18"/>
      <c r="E67" s="16"/>
      <c r="F67" s="18"/>
      <c r="G67" s="16"/>
      <c r="H67" s="18"/>
      <c r="I67" s="4"/>
      <c r="J67" s="4"/>
      <c r="K67" s="4"/>
      <c r="L67" s="4"/>
      <c r="M67" s="4"/>
      <c r="N67" s="4"/>
      <c r="O67" s="4"/>
      <c r="P67" s="4"/>
    </row>
    <row r="68" spans="1:16" ht="12.75">
      <c r="A68" s="4"/>
      <c r="B68" s="3" t="s">
        <v>76</v>
      </c>
      <c r="C68" s="16">
        <v>2</v>
      </c>
      <c r="D68" s="18">
        <f aca="true" t="shared" si="16" ref="D68:D74">IF(C68=0," ",ROUND(C68*100000/$D$8,2))</f>
        <v>0.06</v>
      </c>
      <c r="E68" s="16">
        <v>1394</v>
      </c>
      <c r="F68" s="18">
        <f aca="true" t="shared" si="17" ref="F68:F74">ROUND((E68*100000)/$F$8,2)</f>
        <v>15.94</v>
      </c>
      <c r="G68" s="16">
        <f aca="true" t="shared" si="18" ref="G68:G74">C68+E68</f>
        <v>1396</v>
      </c>
      <c r="H68" s="18">
        <f aca="true" t="shared" si="19" ref="H68:H74">ROUND((G68*100000)/$H$8,2)</f>
        <v>11.64</v>
      </c>
      <c r="I68" s="4"/>
      <c r="J68" s="4"/>
      <c r="K68" s="4"/>
      <c r="L68" s="4"/>
      <c r="M68" s="4"/>
      <c r="N68" s="4"/>
      <c r="O68" s="4"/>
      <c r="P68" s="4"/>
    </row>
    <row r="69" spans="1:16" ht="12.75">
      <c r="A69" s="4"/>
      <c r="B69" s="3" t="s">
        <v>77</v>
      </c>
      <c r="C69" s="16">
        <v>0</v>
      </c>
      <c r="D69" s="18" t="str">
        <f t="shared" si="16"/>
        <v> </v>
      </c>
      <c r="E69" s="16">
        <v>435</v>
      </c>
      <c r="F69" s="18">
        <f t="shared" si="17"/>
        <v>4.97</v>
      </c>
      <c r="G69" s="16">
        <f t="shared" si="18"/>
        <v>435</v>
      </c>
      <c r="H69" s="18">
        <f t="shared" si="19"/>
        <v>3.63</v>
      </c>
      <c r="I69" s="4"/>
      <c r="J69" s="4"/>
      <c r="K69" s="4"/>
      <c r="L69" s="4"/>
      <c r="M69" s="4"/>
      <c r="N69" s="4"/>
      <c r="O69" s="4"/>
      <c r="P69" s="4"/>
    </row>
    <row r="70" spans="1:16" ht="12.75">
      <c r="A70" s="4"/>
      <c r="B70" s="4" t="s">
        <v>78</v>
      </c>
      <c r="C70" s="16">
        <v>0</v>
      </c>
      <c r="D70" s="18" t="str">
        <f t="shared" si="16"/>
        <v> </v>
      </c>
      <c r="E70" s="16">
        <v>0</v>
      </c>
      <c r="F70" s="18">
        <f t="shared" si="17"/>
        <v>0</v>
      </c>
      <c r="G70" s="16">
        <f t="shared" si="18"/>
        <v>0</v>
      </c>
      <c r="H70" s="18">
        <f t="shared" si="19"/>
        <v>0</v>
      </c>
      <c r="I70" s="4"/>
      <c r="J70" s="4"/>
      <c r="K70" s="4"/>
      <c r="L70" s="4"/>
      <c r="M70" s="4"/>
      <c r="N70" s="4"/>
      <c r="O70" s="4"/>
      <c r="P70" s="4"/>
    </row>
    <row r="71" spans="1:16" ht="12.75">
      <c r="A71" s="4"/>
      <c r="B71" s="3" t="s">
        <v>79</v>
      </c>
      <c r="C71" s="16">
        <v>0</v>
      </c>
      <c r="D71" s="18" t="str">
        <f t="shared" si="16"/>
        <v> </v>
      </c>
      <c r="E71" s="16">
        <v>69</v>
      </c>
      <c r="F71" s="18">
        <f t="shared" si="17"/>
        <v>0.79</v>
      </c>
      <c r="G71" s="16">
        <f t="shared" si="18"/>
        <v>69</v>
      </c>
      <c r="H71" s="18">
        <f t="shared" si="19"/>
        <v>0.58</v>
      </c>
      <c r="I71" s="4"/>
      <c r="J71" s="4"/>
      <c r="K71" s="4"/>
      <c r="L71" s="4"/>
      <c r="M71" s="4"/>
      <c r="N71" s="4"/>
      <c r="O71" s="4"/>
      <c r="P71" s="4"/>
    </row>
    <row r="72" spans="1:16" ht="12.75">
      <c r="A72" s="4"/>
      <c r="B72" s="4" t="s">
        <v>66</v>
      </c>
      <c r="C72" s="16">
        <v>0</v>
      </c>
      <c r="D72" s="18" t="str">
        <f t="shared" si="16"/>
        <v> </v>
      </c>
      <c r="E72" s="16">
        <v>3</v>
      </c>
      <c r="F72" s="18">
        <f t="shared" si="17"/>
        <v>0.03</v>
      </c>
      <c r="G72" s="16">
        <f t="shared" si="18"/>
        <v>3</v>
      </c>
      <c r="H72" s="18">
        <f t="shared" si="19"/>
        <v>0.03</v>
      </c>
      <c r="I72" s="4"/>
      <c r="J72" s="4"/>
      <c r="K72" s="4"/>
      <c r="L72" s="4"/>
      <c r="M72" s="4"/>
      <c r="N72" s="4"/>
      <c r="O72" s="4"/>
      <c r="P72" s="4"/>
    </row>
    <row r="73" spans="1:16" ht="12.75">
      <c r="A73" s="4"/>
      <c r="B73" s="3" t="s">
        <v>80</v>
      </c>
      <c r="C73" s="16">
        <v>0</v>
      </c>
      <c r="D73" s="18" t="str">
        <f t="shared" si="16"/>
        <v> </v>
      </c>
      <c r="E73" s="16">
        <v>9</v>
      </c>
      <c r="F73" s="18">
        <f t="shared" si="17"/>
        <v>0.1</v>
      </c>
      <c r="G73" s="16">
        <f t="shared" si="18"/>
        <v>9</v>
      </c>
      <c r="H73" s="18">
        <f t="shared" si="19"/>
        <v>0.08</v>
      </c>
      <c r="I73" s="4"/>
      <c r="J73" s="4"/>
      <c r="K73" s="4"/>
      <c r="L73" s="4"/>
      <c r="M73" s="4"/>
      <c r="N73" s="4"/>
      <c r="O73" s="4"/>
      <c r="P73" s="4"/>
    </row>
    <row r="74" spans="1:16" ht="12.75">
      <c r="A74" s="4"/>
      <c r="B74" s="3" t="s">
        <v>81</v>
      </c>
      <c r="C74" s="16">
        <v>0</v>
      </c>
      <c r="D74" s="18" t="str">
        <f t="shared" si="16"/>
        <v> </v>
      </c>
      <c r="E74" s="16">
        <v>0</v>
      </c>
      <c r="F74" s="18">
        <f t="shared" si="17"/>
        <v>0</v>
      </c>
      <c r="G74" s="16">
        <f t="shared" si="18"/>
        <v>0</v>
      </c>
      <c r="H74" s="18">
        <f t="shared" si="19"/>
        <v>0</v>
      </c>
      <c r="I74" s="4"/>
      <c r="J74" s="4"/>
      <c r="K74" s="4"/>
      <c r="L74" s="4"/>
      <c r="M74" s="4"/>
      <c r="N74" s="4"/>
      <c r="O74" s="4"/>
      <c r="P74" s="4"/>
    </row>
    <row r="75" spans="1:16" ht="12.75">
      <c r="A75" s="4"/>
      <c r="B75" s="3"/>
      <c r="C75" s="16"/>
      <c r="D75" s="18"/>
      <c r="E75" s="16"/>
      <c r="F75" s="18"/>
      <c r="G75" s="16"/>
      <c r="H75" s="18"/>
      <c r="I75" s="4"/>
      <c r="J75" s="4"/>
      <c r="K75" s="4"/>
      <c r="L75" s="4"/>
      <c r="M75" s="4"/>
      <c r="N75" s="4"/>
      <c r="O75" s="4"/>
      <c r="P75" s="4"/>
    </row>
    <row r="76" spans="1:16" s="34" customFormat="1" ht="12.75">
      <c r="A76" s="30"/>
      <c r="B76" s="31" t="s">
        <v>47</v>
      </c>
      <c r="C76" s="32"/>
      <c r="D76" s="33"/>
      <c r="E76" s="32"/>
      <c r="F76" s="33"/>
      <c r="G76" s="32"/>
      <c r="H76" s="33"/>
      <c r="I76" s="30"/>
      <c r="J76" s="30"/>
      <c r="K76" s="30"/>
      <c r="L76" s="30"/>
      <c r="M76" s="30"/>
      <c r="N76" s="30"/>
      <c r="O76" s="30"/>
      <c r="P76" s="30"/>
    </row>
    <row r="77" spans="1:16" ht="12.75">
      <c r="A77" s="4"/>
      <c r="B77" s="3"/>
      <c r="C77" s="16"/>
      <c r="D77" s="18"/>
      <c r="E77" s="16"/>
      <c r="F77" s="18"/>
      <c r="G77" s="16"/>
      <c r="H77" s="18"/>
      <c r="I77" s="4"/>
      <c r="J77" s="4"/>
      <c r="K77" s="4"/>
      <c r="L77" s="4"/>
      <c r="M77" s="4"/>
      <c r="N77" s="4"/>
      <c r="O77" s="4"/>
      <c r="P77" s="4"/>
    </row>
    <row r="78" spans="1:16" ht="12.75">
      <c r="A78" s="4"/>
      <c r="B78" s="4" t="s">
        <v>48</v>
      </c>
      <c r="C78" s="16">
        <v>3</v>
      </c>
      <c r="D78" s="18">
        <f>IF(C78=0," ",ROUND(C78*100000/$D$8,2))</f>
        <v>0.09</v>
      </c>
      <c r="E78" s="16">
        <v>171</v>
      </c>
      <c r="F78" s="18">
        <f>ROUND((E78*100000)/$F$8,2)</f>
        <v>1.96</v>
      </c>
      <c r="G78" s="16">
        <f>C78+E78</f>
        <v>174</v>
      </c>
      <c r="H78" s="18">
        <f>ROUND((G78*100000)/$H$8,2)</f>
        <v>1.45</v>
      </c>
      <c r="I78" s="4"/>
      <c r="J78" s="4"/>
      <c r="K78" s="4"/>
      <c r="L78" s="4"/>
      <c r="M78" s="4"/>
      <c r="N78" s="4"/>
      <c r="O78" s="4"/>
      <c r="P78" s="4"/>
    </row>
    <row r="79" spans="1:16" ht="12.75">
      <c r="A79" s="4"/>
      <c r="B79" s="3" t="s">
        <v>49</v>
      </c>
      <c r="C79" s="16">
        <v>4</v>
      </c>
      <c r="D79" s="18">
        <f>IF(C79=0," ",ROUND(C79*100000/$D$8,2))</f>
        <v>0.12</v>
      </c>
      <c r="E79" s="16">
        <v>10</v>
      </c>
      <c r="F79" s="18">
        <f>ROUND((E79*100000)/$F$8,2)</f>
        <v>0.11</v>
      </c>
      <c r="G79" s="16">
        <f>C79+E79</f>
        <v>14</v>
      </c>
      <c r="H79" s="18">
        <f>ROUND((G79*100000)/$H$8,2)</f>
        <v>0.12</v>
      </c>
      <c r="I79" s="4"/>
      <c r="J79" s="4"/>
      <c r="K79" s="4"/>
      <c r="L79" s="4"/>
      <c r="M79" s="4"/>
      <c r="N79" s="4"/>
      <c r="O79" s="4"/>
      <c r="P79" s="4"/>
    </row>
    <row r="80" spans="1:16" ht="12.75">
      <c r="A80" s="4"/>
      <c r="B80" s="4" t="s">
        <v>50</v>
      </c>
      <c r="C80" s="16">
        <v>0</v>
      </c>
      <c r="D80" s="18" t="str">
        <f>IF(C80=0," ",ROUND(C80*100000/$D$8,2))</f>
        <v> </v>
      </c>
      <c r="E80" s="16">
        <v>0</v>
      </c>
      <c r="F80" s="18">
        <f>ROUND((E80*100000)/$F$8,2)</f>
        <v>0</v>
      </c>
      <c r="G80" s="16">
        <f>C80+E80</f>
        <v>0</v>
      </c>
      <c r="H80" s="18">
        <f>ROUND((G80*100000)/$H$8,2)</f>
        <v>0</v>
      </c>
      <c r="I80" s="4"/>
      <c r="J80" s="4"/>
      <c r="K80" s="4"/>
      <c r="L80" s="4"/>
      <c r="M80" s="4"/>
      <c r="N80" s="4"/>
      <c r="O80" s="4"/>
      <c r="P80" s="4"/>
    </row>
    <row r="81" spans="1:16" ht="12.75">
      <c r="A81" s="4"/>
      <c r="B81" s="3" t="s">
        <v>51</v>
      </c>
      <c r="C81" s="16">
        <v>1</v>
      </c>
      <c r="D81" s="18">
        <f>IF(C81=0," ",ROUND(C81*100000/$D$8,2))</f>
        <v>0.03</v>
      </c>
      <c r="E81" s="16">
        <v>8</v>
      </c>
      <c r="F81" s="18">
        <f>ROUND((E81*100000)/$F$8,2)</f>
        <v>0.09</v>
      </c>
      <c r="G81" s="16">
        <f>C81+E81</f>
        <v>9</v>
      </c>
      <c r="H81" s="18">
        <f>ROUND((G81*100000)/$H$8,2)</f>
        <v>0.08</v>
      </c>
      <c r="I81" s="4"/>
      <c r="J81" s="4"/>
      <c r="K81" s="4"/>
      <c r="L81" s="4"/>
      <c r="M81" s="4"/>
      <c r="N81" s="4"/>
      <c r="O81" s="4"/>
      <c r="P81" s="4"/>
    </row>
    <row r="82" spans="1:16" ht="12.75">
      <c r="A82" s="4"/>
      <c r="B82" s="3"/>
      <c r="C82" s="16"/>
      <c r="D82" s="18"/>
      <c r="E82" s="16"/>
      <c r="F82" s="18"/>
      <c r="G82" s="16"/>
      <c r="H82" s="18"/>
      <c r="I82" s="4"/>
      <c r="J82" s="4"/>
      <c r="K82" s="4"/>
      <c r="L82" s="4"/>
      <c r="M82" s="4"/>
      <c r="N82" s="4"/>
      <c r="O82" s="4"/>
      <c r="P82" s="4"/>
    </row>
    <row r="83" spans="1:16" s="34" customFormat="1" ht="12.75">
      <c r="A83" s="30"/>
      <c r="B83" s="31" t="s">
        <v>52</v>
      </c>
      <c r="C83" s="32"/>
      <c r="D83" s="33"/>
      <c r="E83" s="32"/>
      <c r="F83" s="33"/>
      <c r="G83" s="32"/>
      <c r="H83" s="33"/>
      <c r="I83" s="30"/>
      <c r="J83" s="30"/>
      <c r="K83" s="30"/>
      <c r="L83" s="30"/>
      <c r="M83" s="30"/>
      <c r="N83" s="30"/>
      <c r="O83" s="30"/>
      <c r="P83" s="30"/>
    </row>
    <row r="84" spans="1:16" ht="12.75">
      <c r="A84" s="4"/>
      <c r="B84" s="3"/>
      <c r="C84" s="16"/>
      <c r="D84" s="18"/>
      <c r="E84" s="16"/>
      <c r="F84" s="18"/>
      <c r="G84" s="16"/>
      <c r="H84" s="18"/>
      <c r="I84" s="4"/>
      <c r="J84" s="4"/>
      <c r="K84" s="4"/>
      <c r="L84" s="4"/>
      <c r="M84" s="4"/>
      <c r="N84" s="4"/>
      <c r="O84" s="4"/>
      <c r="P84" s="4"/>
    </row>
    <row r="85" spans="1:16" ht="12.75">
      <c r="A85" s="4"/>
      <c r="B85" s="4" t="s">
        <v>53</v>
      </c>
      <c r="C85" s="16">
        <v>4106</v>
      </c>
      <c r="D85" s="18">
        <f>IF(C85=0," ",ROUND(C85*100000/$D$8,2))</f>
        <v>126.41</v>
      </c>
      <c r="E85" s="16">
        <v>17337</v>
      </c>
      <c r="F85" s="18">
        <f>ROUND((E85*100000)/$F$8,2)</f>
        <v>198.24</v>
      </c>
      <c r="G85" s="16">
        <f>C85+E85</f>
        <v>21443</v>
      </c>
      <c r="H85" s="18">
        <f>ROUND((G85*100000)/$H$8,2)</f>
        <v>178.79</v>
      </c>
      <c r="I85" s="4"/>
      <c r="J85" s="4"/>
      <c r="K85" s="4"/>
      <c r="L85" s="4"/>
      <c r="M85" s="4"/>
      <c r="N85" s="4"/>
      <c r="O85" s="4"/>
      <c r="P85" s="4"/>
    </row>
    <row r="86" spans="1:16" ht="12.75">
      <c r="A86" s="4"/>
      <c r="B86" s="3" t="s">
        <v>54</v>
      </c>
      <c r="C86" s="16">
        <v>88</v>
      </c>
      <c r="D86" s="18">
        <f>IF(C86=0," ",ROUND(C86*100000/$D$8,2))</f>
        <v>2.71</v>
      </c>
      <c r="E86" s="16">
        <v>175</v>
      </c>
      <c r="F86" s="18">
        <f>ROUND((E86*100000)/$F$8,2)</f>
        <v>2</v>
      </c>
      <c r="G86" s="16">
        <f>C86+E86</f>
        <v>263</v>
      </c>
      <c r="H86" s="18">
        <f>ROUND((G86*100000)/$H$8,2)</f>
        <v>2.19</v>
      </c>
      <c r="I86" s="4"/>
      <c r="J86" s="4"/>
      <c r="K86" s="4"/>
      <c r="L86" s="4"/>
      <c r="M86" s="4"/>
      <c r="N86" s="4"/>
      <c r="O86" s="4"/>
      <c r="P86" s="4"/>
    </row>
    <row r="87" spans="1:16" ht="12.75">
      <c r="A87" s="4"/>
      <c r="B87" s="4" t="s">
        <v>82</v>
      </c>
      <c r="C87" s="16">
        <v>41</v>
      </c>
      <c r="D87" s="18">
        <f>IF(C87=0," ",ROUND(C87*100000/$D$8,2))</f>
        <v>1.26</v>
      </c>
      <c r="E87" s="16">
        <v>56</v>
      </c>
      <c r="F87" s="18">
        <f>ROUND((E87*100000)/$F$8,2)</f>
        <v>0.64</v>
      </c>
      <c r="G87" s="16">
        <f>C87+E87</f>
        <v>97</v>
      </c>
      <c r="H87" s="18">
        <f>ROUND((G87*100000)/$H$8,2)</f>
        <v>0.81</v>
      </c>
      <c r="I87" s="4"/>
      <c r="J87" s="4"/>
      <c r="K87" s="4"/>
      <c r="L87" s="4"/>
      <c r="M87" s="4"/>
      <c r="N87" s="4"/>
      <c r="O87" s="4"/>
      <c r="P87" s="4"/>
    </row>
    <row r="88" spans="1:16" ht="12.75">
      <c r="A88" s="4"/>
      <c r="B88" s="3"/>
      <c r="C88" s="16"/>
      <c r="D88" s="18"/>
      <c r="E88" s="16"/>
      <c r="F88" s="18"/>
      <c r="G88" s="16"/>
      <c r="H88" s="18"/>
      <c r="I88" s="4"/>
      <c r="J88" s="4"/>
      <c r="K88" s="4"/>
      <c r="L88" s="4"/>
      <c r="M88" s="4"/>
      <c r="N88" s="4"/>
      <c r="O88" s="4"/>
      <c r="P88" s="4"/>
    </row>
    <row r="89" spans="1:16" s="34" customFormat="1" ht="12.75">
      <c r="A89" s="30"/>
      <c r="B89" s="31" t="s">
        <v>55</v>
      </c>
      <c r="C89" s="32"/>
      <c r="D89" s="33"/>
      <c r="E89" s="32"/>
      <c r="F89" s="33"/>
      <c r="G89" s="32"/>
      <c r="H89" s="33"/>
      <c r="I89" s="30"/>
      <c r="J89" s="30"/>
      <c r="K89" s="30"/>
      <c r="L89" s="30"/>
      <c r="M89" s="30"/>
      <c r="N89" s="30"/>
      <c r="O89" s="30"/>
      <c r="P89" s="30"/>
    </row>
    <row r="90" spans="1:16" ht="12.75">
      <c r="A90" s="4"/>
      <c r="B90" s="3"/>
      <c r="C90" s="16"/>
      <c r="D90" s="18"/>
      <c r="E90" s="16"/>
      <c r="F90" s="18"/>
      <c r="G90" s="16"/>
      <c r="H90" s="18"/>
      <c r="I90" s="4"/>
      <c r="J90" s="4"/>
      <c r="K90" s="4"/>
      <c r="L90" s="4"/>
      <c r="M90" s="4"/>
      <c r="N90" s="4"/>
      <c r="O90" s="4"/>
      <c r="P90" s="4"/>
    </row>
    <row r="91" spans="1:16" ht="12.75">
      <c r="A91" s="4"/>
      <c r="B91" s="3" t="s">
        <v>83</v>
      </c>
      <c r="C91" s="16">
        <v>16978</v>
      </c>
      <c r="D91" s="18">
        <f aca="true" t="shared" si="20" ref="D91:D107">IF(C91=0," ",ROUND(C91*100000/$D$8,2))</f>
        <v>522.71</v>
      </c>
      <c r="E91" s="16">
        <v>57011</v>
      </c>
      <c r="F91" s="18">
        <f aca="true" t="shared" si="21" ref="F91:F107">ROUND((E91*100000)/$F$8,2)</f>
        <v>651.9</v>
      </c>
      <c r="G91" s="16">
        <f aca="true" t="shared" si="22" ref="G91:G107">C91+E91</f>
        <v>73989</v>
      </c>
      <c r="H91" s="18">
        <f aca="true" t="shared" si="23" ref="H91:H107">ROUND((G91*100000)/$H$8,2)</f>
        <v>616.92</v>
      </c>
      <c r="I91" s="4"/>
      <c r="J91" s="4"/>
      <c r="K91" s="4"/>
      <c r="L91" s="4"/>
      <c r="M91" s="4"/>
      <c r="N91" s="4"/>
      <c r="O91" s="4"/>
      <c r="P91" s="4"/>
    </row>
    <row r="92" spans="1:16" ht="12.75">
      <c r="A92" s="4"/>
      <c r="B92" s="3" t="s">
        <v>56</v>
      </c>
      <c r="C92" s="16">
        <v>124</v>
      </c>
      <c r="D92" s="18">
        <f t="shared" si="20"/>
        <v>3.82</v>
      </c>
      <c r="E92" s="16">
        <v>748</v>
      </c>
      <c r="F92" s="18">
        <f t="shared" si="21"/>
        <v>8.55</v>
      </c>
      <c r="G92" s="16">
        <f t="shared" si="22"/>
        <v>872</v>
      </c>
      <c r="H92" s="18">
        <f t="shared" si="23"/>
        <v>7.27</v>
      </c>
      <c r="I92" s="4"/>
      <c r="J92" s="4"/>
      <c r="K92" s="4"/>
      <c r="L92" s="4"/>
      <c r="M92" s="4"/>
      <c r="N92" s="4"/>
      <c r="O92" s="4"/>
      <c r="P92" s="4"/>
    </row>
    <row r="93" spans="1:16" ht="12.75">
      <c r="A93" s="4"/>
      <c r="B93" s="3" t="s">
        <v>57</v>
      </c>
      <c r="C93" s="16">
        <v>49</v>
      </c>
      <c r="D93" s="18">
        <f t="shared" si="20"/>
        <v>1.51</v>
      </c>
      <c r="E93" s="16">
        <v>105</v>
      </c>
      <c r="F93" s="18">
        <f t="shared" si="21"/>
        <v>1.2</v>
      </c>
      <c r="G93" s="16">
        <f t="shared" si="22"/>
        <v>154</v>
      </c>
      <c r="H93" s="18">
        <f t="shared" si="23"/>
        <v>1.28</v>
      </c>
      <c r="I93" s="4"/>
      <c r="J93" s="4"/>
      <c r="K93" s="4"/>
      <c r="L93" s="4"/>
      <c r="M93" s="4"/>
      <c r="N93" s="4"/>
      <c r="O93" s="4"/>
      <c r="P93" s="4"/>
    </row>
    <row r="94" spans="1:16" ht="12.75">
      <c r="A94" s="4"/>
      <c r="B94" s="3" t="s">
        <v>84</v>
      </c>
      <c r="C94" s="16">
        <v>78</v>
      </c>
      <c r="D94" s="18">
        <f t="shared" si="20"/>
        <v>2.4</v>
      </c>
      <c r="E94" s="16">
        <v>255</v>
      </c>
      <c r="F94" s="18">
        <f t="shared" si="21"/>
        <v>2.92</v>
      </c>
      <c r="G94" s="16">
        <f t="shared" si="22"/>
        <v>333</v>
      </c>
      <c r="H94" s="18">
        <f t="shared" si="23"/>
        <v>2.78</v>
      </c>
      <c r="I94" s="4"/>
      <c r="J94" s="4"/>
      <c r="K94" s="4"/>
      <c r="L94" s="4"/>
      <c r="M94" s="4"/>
      <c r="N94" s="4"/>
      <c r="O94" s="4"/>
      <c r="P94" s="4"/>
    </row>
    <row r="95" spans="1:16" ht="12.75">
      <c r="A95" s="4"/>
      <c r="B95" s="3" t="s">
        <v>58</v>
      </c>
      <c r="C95" s="16">
        <v>0</v>
      </c>
      <c r="D95" s="18" t="str">
        <f t="shared" si="20"/>
        <v> </v>
      </c>
      <c r="E95" s="16">
        <v>6</v>
      </c>
      <c r="F95" s="18">
        <f t="shared" si="21"/>
        <v>0.07</v>
      </c>
      <c r="G95" s="16">
        <f t="shared" si="22"/>
        <v>6</v>
      </c>
      <c r="H95" s="18">
        <f t="shared" si="23"/>
        <v>0.05</v>
      </c>
      <c r="I95" s="4"/>
      <c r="J95" s="4"/>
      <c r="K95" s="4"/>
      <c r="L95" s="4"/>
      <c r="M95" s="4"/>
      <c r="N95" s="4"/>
      <c r="O95" s="4"/>
      <c r="P95" s="4"/>
    </row>
    <row r="96" spans="1:16" ht="12.75">
      <c r="A96" s="4"/>
      <c r="B96" s="3" t="s">
        <v>59</v>
      </c>
      <c r="C96" s="16">
        <v>4</v>
      </c>
      <c r="D96" s="18">
        <f t="shared" si="20"/>
        <v>0.12</v>
      </c>
      <c r="E96" s="16">
        <v>52</v>
      </c>
      <c r="F96" s="18">
        <f t="shared" si="21"/>
        <v>0.59</v>
      </c>
      <c r="G96" s="16">
        <f t="shared" si="22"/>
        <v>56</v>
      </c>
      <c r="H96" s="18">
        <f t="shared" si="23"/>
        <v>0.47</v>
      </c>
      <c r="I96" s="4"/>
      <c r="J96" s="4"/>
      <c r="K96" s="4"/>
      <c r="L96" s="4"/>
      <c r="M96" s="4"/>
      <c r="N96" s="4"/>
      <c r="O96" s="4"/>
      <c r="P96" s="4"/>
    </row>
    <row r="97" spans="1:16" ht="12.75">
      <c r="A97" s="4"/>
      <c r="B97" s="3" t="s">
        <v>85</v>
      </c>
      <c r="C97" s="16">
        <v>25</v>
      </c>
      <c r="D97" s="18">
        <f t="shared" si="20"/>
        <v>0.77</v>
      </c>
      <c r="E97" s="16">
        <v>916</v>
      </c>
      <c r="F97" s="18">
        <f t="shared" si="21"/>
        <v>10.47</v>
      </c>
      <c r="G97" s="16">
        <f t="shared" si="22"/>
        <v>941</v>
      </c>
      <c r="H97" s="18">
        <f t="shared" si="23"/>
        <v>7.85</v>
      </c>
      <c r="I97" s="4"/>
      <c r="J97" s="4"/>
      <c r="K97" s="4"/>
      <c r="L97" s="4"/>
      <c r="M97" s="4"/>
      <c r="N97" s="4"/>
      <c r="O97" s="4"/>
      <c r="P97" s="4"/>
    </row>
    <row r="98" spans="1:16" ht="12.75">
      <c r="A98" s="4"/>
      <c r="B98" s="3" t="s">
        <v>60</v>
      </c>
      <c r="C98" s="16">
        <v>47</v>
      </c>
      <c r="D98" s="18">
        <f t="shared" si="20"/>
        <v>1.45</v>
      </c>
      <c r="E98" s="16">
        <v>183</v>
      </c>
      <c r="F98" s="18">
        <f t="shared" si="21"/>
        <v>2.09</v>
      </c>
      <c r="G98" s="16">
        <f t="shared" si="22"/>
        <v>230</v>
      </c>
      <c r="H98" s="18">
        <f t="shared" si="23"/>
        <v>1.92</v>
      </c>
      <c r="I98" s="4"/>
      <c r="J98" s="4"/>
      <c r="K98" s="4"/>
      <c r="L98" s="4"/>
      <c r="M98" s="4"/>
      <c r="N98" s="4"/>
      <c r="O98" s="4"/>
      <c r="P98" s="4"/>
    </row>
    <row r="99" spans="1:16" ht="12.75">
      <c r="A99" s="4"/>
      <c r="B99" s="3" t="s">
        <v>61</v>
      </c>
      <c r="C99" s="16">
        <v>39</v>
      </c>
      <c r="D99" s="18">
        <f>IF(C99=0," ",ROUND(C99*1000000/$D$8,2))</f>
        <v>12.01</v>
      </c>
      <c r="E99" s="16">
        <v>122</v>
      </c>
      <c r="F99" s="18">
        <f>ROUND((E99*1000000)/$F$8,2)</f>
        <v>13.95</v>
      </c>
      <c r="G99" s="16">
        <f t="shared" si="22"/>
        <v>161</v>
      </c>
      <c r="H99" s="18">
        <f>ROUND((G99*1000000)/$H$8,2)</f>
        <v>13.42</v>
      </c>
      <c r="I99" s="4"/>
      <c r="J99" s="4"/>
      <c r="K99" s="4"/>
      <c r="L99" s="4"/>
      <c r="M99" s="4"/>
      <c r="N99" s="4"/>
      <c r="O99" s="4"/>
      <c r="P99" s="4"/>
    </row>
    <row r="100" spans="1:16" ht="12.75">
      <c r="A100" s="4"/>
      <c r="B100" s="3" t="s">
        <v>62</v>
      </c>
      <c r="C100" s="16">
        <v>0</v>
      </c>
      <c r="D100" s="18" t="str">
        <f t="shared" si="20"/>
        <v> </v>
      </c>
      <c r="E100" s="16">
        <v>2</v>
      </c>
      <c r="F100" s="18">
        <f t="shared" si="21"/>
        <v>0.02</v>
      </c>
      <c r="G100" s="16">
        <f t="shared" si="22"/>
        <v>2</v>
      </c>
      <c r="H100" s="18">
        <f t="shared" si="23"/>
        <v>0.02</v>
      </c>
      <c r="I100" s="4"/>
      <c r="J100" s="4"/>
      <c r="K100" s="4"/>
      <c r="L100" s="4"/>
      <c r="M100" s="4"/>
      <c r="N100" s="4"/>
      <c r="O100" s="4"/>
      <c r="P100" s="4"/>
    </row>
    <row r="101" spans="1:16" ht="12.75">
      <c r="A101" s="4"/>
      <c r="B101" s="3" t="s">
        <v>63</v>
      </c>
      <c r="C101" s="16">
        <v>0</v>
      </c>
      <c r="D101" s="18" t="str">
        <f t="shared" si="20"/>
        <v> </v>
      </c>
      <c r="E101" s="16">
        <v>20</v>
      </c>
      <c r="F101" s="18">
        <f t="shared" si="21"/>
        <v>0.23</v>
      </c>
      <c r="G101" s="16">
        <f t="shared" si="22"/>
        <v>20</v>
      </c>
      <c r="H101" s="18">
        <f t="shared" si="23"/>
        <v>0.17</v>
      </c>
      <c r="I101" s="4"/>
      <c r="J101" s="4"/>
      <c r="K101" s="4"/>
      <c r="L101" s="4"/>
      <c r="M101" s="4"/>
      <c r="N101" s="4"/>
      <c r="O101" s="4"/>
      <c r="P101" s="4"/>
    </row>
    <row r="102" spans="1:16" ht="12.75">
      <c r="A102" s="4"/>
      <c r="B102" s="3" t="s">
        <v>64</v>
      </c>
      <c r="C102" s="16">
        <v>4</v>
      </c>
      <c r="D102" s="18">
        <f t="shared" si="20"/>
        <v>0.12</v>
      </c>
      <c r="E102" s="16">
        <v>11</v>
      </c>
      <c r="F102" s="18">
        <f t="shared" si="21"/>
        <v>0.13</v>
      </c>
      <c r="G102" s="16">
        <f t="shared" si="22"/>
        <v>15</v>
      </c>
      <c r="H102" s="18">
        <f t="shared" si="23"/>
        <v>0.13</v>
      </c>
      <c r="I102" s="4"/>
      <c r="J102" s="4"/>
      <c r="K102" s="4"/>
      <c r="L102" s="4"/>
      <c r="M102" s="4"/>
      <c r="N102" s="4"/>
      <c r="O102" s="4"/>
      <c r="P102" s="4"/>
    </row>
    <row r="103" spans="1:16" ht="12.75">
      <c r="A103" s="4"/>
      <c r="B103" s="3" t="s">
        <v>118</v>
      </c>
      <c r="C103" s="16">
        <v>69</v>
      </c>
      <c r="D103" s="18">
        <f>IF(C103=0," ",ROUND(C103*1000000/$D$8,2))</f>
        <v>21.24</v>
      </c>
      <c r="E103" s="16">
        <v>140</v>
      </c>
      <c r="F103" s="18">
        <f>ROUND((E103*1000000)/$F$8,2)</f>
        <v>16.01</v>
      </c>
      <c r="G103" s="16">
        <f t="shared" si="22"/>
        <v>209</v>
      </c>
      <c r="H103" s="18">
        <f>ROUND((G103*1000000)/$H$8,2)</f>
        <v>17.43</v>
      </c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4"/>
      <c r="B104" s="3" t="s">
        <v>65</v>
      </c>
      <c r="C104" s="16">
        <v>77</v>
      </c>
      <c r="D104" s="18">
        <f t="shared" si="20"/>
        <v>2.37</v>
      </c>
      <c r="E104" s="16">
        <v>533</v>
      </c>
      <c r="F104" s="18">
        <f t="shared" si="21"/>
        <v>6.09</v>
      </c>
      <c r="G104" s="16">
        <f t="shared" si="22"/>
        <v>610</v>
      </c>
      <c r="H104" s="18">
        <f t="shared" si="23"/>
        <v>5.09</v>
      </c>
      <c r="I104" s="4"/>
      <c r="J104" s="4"/>
      <c r="K104" s="4"/>
      <c r="L104" s="4"/>
      <c r="M104" s="4"/>
      <c r="N104" s="4"/>
      <c r="O104" s="4"/>
      <c r="P104" s="4"/>
    </row>
    <row r="105" spans="1:16" ht="12.75">
      <c r="A105" s="4"/>
      <c r="B105" s="3" t="s">
        <v>86</v>
      </c>
      <c r="C105" s="16">
        <v>68924</v>
      </c>
      <c r="D105" s="18">
        <f t="shared" si="20"/>
        <v>2122.01</v>
      </c>
      <c r="E105" s="16">
        <v>265472</v>
      </c>
      <c r="F105" s="18">
        <f t="shared" si="21"/>
        <v>3035.6</v>
      </c>
      <c r="G105" s="16">
        <f t="shared" si="22"/>
        <v>334396</v>
      </c>
      <c r="H105" s="18">
        <f t="shared" si="23"/>
        <v>2788.18</v>
      </c>
      <c r="I105" s="4"/>
      <c r="J105" s="4"/>
      <c r="K105" s="4"/>
      <c r="L105" s="4"/>
      <c r="M105" s="4"/>
      <c r="N105" s="4"/>
      <c r="O105" s="4"/>
      <c r="P105" s="4"/>
    </row>
    <row r="106" spans="1:16" ht="12.75">
      <c r="A106" s="4"/>
      <c r="B106" s="3" t="s">
        <v>67</v>
      </c>
      <c r="C106" s="16">
        <v>3</v>
      </c>
      <c r="D106" s="18">
        <f t="shared" si="20"/>
        <v>0.09</v>
      </c>
      <c r="E106" s="16">
        <v>2</v>
      </c>
      <c r="F106" s="18">
        <f t="shared" si="21"/>
        <v>0.02</v>
      </c>
      <c r="G106" s="16">
        <f t="shared" si="22"/>
        <v>5</v>
      </c>
      <c r="H106" s="18">
        <f t="shared" si="23"/>
        <v>0.04</v>
      </c>
      <c r="I106" s="4"/>
      <c r="J106" s="4"/>
      <c r="K106" s="4"/>
      <c r="L106" s="4"/>
      <c r="M106" s="4"/>
      <c r="N106" s="4"/>
      <c r="O106" s="4"/>
      <c r="P106" s="4"/>
    </row>
    <row r="107" spans="1:16" ht="12.75">
      <c r="A107" s="4"/>
      <c r="B107" s="3" t="s">
        <v>55</v>
      </c>
      <c r="C107" s="16">
        <v>7</v>
      </c>
      <c r="D107" s="18">
        <f t="shared" si="20"/>
        <v>0.22</v>
      </c>
      <c r="E107" s="16">
        <v>93</v>
      </c>
      <c r="F107" s="18">
        <f t="shared" si="21"/>
        <v>1.06</v>
      </c>
      <c r="G107" s="16">
        <f t="shared" si="22"/>
        <v>100</v>
      </c>
      <c r="H107" s="18">
        <f t="shared" si="23"/>
        <v>0.83</v>
      </c>
      <c r="I107" s="4"/>
      <c r="J107" s="4"/>
      <c r="K107" s="4"/>
      <c r="L107" s="4"/>
      <c r="M107" s="4"/>
      <c r="N107" s="4"/>
      <c r="O107" s="4"/>
      <c r="P107" s="4"/>
    </row>
    <row r="108" spans="1:16" ht="12.75">
      <c r="A108" s="4"/>
      <c r="B108" s="3"/>
      <c r="C108" s="16"/>
      <c r="D108" s="18"/>
      <c r="E108" s="16"/>
      <c r="F108" s="18"/>
      <c r="G108" s="16"/>
      <c r="H108" s="18"/>
      <c r="I108" s="4"/>
      <c r="J108" s="4"/>
      <c r="K108" s="4"/>
      <c r="L108" s="4"/>
      <c r="M108" s="4"/>
      <c r="N108" s="4"/>
      <c r="O108" s="4"/>
      <c r="P108" s="4"/>
    </row>
    <row r="109" spans="1:16" s="34" customFormat="1" ht="12.75">
      <c r="A109" s="30"/>
      <c r="B109" s="31" t="s">
        <v>68</v>
      </c>
      <c r="C109" s="32"/>
      <c r="D109" s="33"/>
      <c r="E109" s="32"/>
      <c r="F109" s="33"/>
      <c r="G109" s="32"/>
      <c r="H109" s="33"/>
      <c r="I109" s="30"/>
      <c r="J109" s="30"/>
      <c r="K109" s="30"/>
      <c r="L109" s="30"/>
      <c r="M109" s="30"/>
      <c r="N109" s="30"/>
      <c r="O109" s="30"/>
      <c r="P109" s="30"/>
    </row>
    <row r="110" spans="1:16" ht="12.75">
      <c r="A110" s="4"/>
      <c r="B110" s="4"/>
      <c r="C110" s="16"/>
      <c r="D110" s="18"/>
      <c r="E110" s="16"/>
      <c r="F110" s="18"/>
      <c r="G110" s="16"/>
      <c r="H110" s="18"/>
      <c r="I110" s="4"/>
      <c r="J110" s="4"/>
      <c r="K110" s="4"/>
      <c r="L110" s="4"/>
      <c r="M110" s="4"/>
      <c r="N110" s="4"/>
      <c r="O110" s="4"/>
      <c r="P110" s="4"/>
    </row>
    <row r="111" spans="1:16" ht="12.75">
      <c r="A111" s="4"/>
      <c r="B111" s="3" t="s">
        <v>87</v>
      </c>
      <c r="C111" s="16">
        <v>0</v>
      </c>
      <c r="D111" s="18" t="str">
        <f aca="true" t="shared" si="24" ref="D111:D141">IF(C111=0," ",ROUND(C111*100000/$D$8,2))</f>
        <v> </v>
      </c>
      <c r="E111" s="16">
        <v>35</v>
      </c>
      <c r="F111" s="18">
        <f aca="true" t="shared" si="25" ref="F111:F141">ROUND((E111*100000)/$F$8,2)</f>
        <v>0.4</v>
      </c>
      <c r="G111" s="16">
        <f aca="true" t="shared" si="26" ref="G111:G141">C111+E111</f>
        <v>35</v>
      </c>
      <c r="H111" s="18">
        <f aca="true" t="shared" si="27" ref="H111:H141">ROUND((G111*100000)/$H$8,2)</f>
        <v>0.29</v>
      </c>
      <c r="I111" s="4"/>
      <c r="J111" s="4"/>
      <c r="K111" s="4"/>
      <c r="L111" s="4"/>
      <c r="M111" s="4"/>
      <c r="N111" s="4"/>
      <c r="O111" s="4"/>
      <c r="P111" s="4"/>
    </row>
    <row r="112" spans="1:16" ht="12.75">
      <c r="A112" s="4"/>
      <c r="B112" s="3" t="s">
        <v>88</v>
      </c>
      <c r="C112" s="16">
        <v>9027</v>
      </c>
      <c r="D112" s="18">
        <f t="shared" si="24"/>
        <v>277.92</v>
      </c>
      <c r="E112" s="16">
        <v>73215</v>
      </c>
      <c r="F112" s="18">
        <f t="shared" si="25"/>
        <v>837.19</v>
      </c>
      <c r="G112" s="16">
        <f t="shared" si="26"/>
        <v>82242</v>
      </c>
      <c r="H112" s="18">
        <f t="shared" si="27"/>
        <v>685.73</v>
      </c>
      <c r="I112" s="4"/>
      <c r="J112" s="4"/>
      <c r="K112" s="4"/>
      <c r="L112" s="4"/>
      <c r="M112" s="4"/>
      <c r="N112" s="4"/>
      <c r="O112" s="4"/>
      <c r="P112" s="4"/>
    </row>
    <row r="113" spans="1:16" ht="12.75">
      <c r="A113" s="4"/>
      <c r="B113" s="3" t="s">
        <v>89</v>
      </c>
      <c r="C113" s="16">
        <v>9</v>
      </c>
      <c r="D113" s="18">
        <f t="shared" si="24"/>
        <v>0.28</v>
      </c>
      <c r="E113" s="16">
        <v>62</v>
      </c>
      <c r="F113" s="18">
        <f t="shared" si="25"/>
        <v>0.71</v>
      </c>
      <c r="G113" s="16">
        <f t="shared" si="26"/>
        <v>71</v>
      </c>
      <c r="H113" s="18">
        <f t="shared" si="27"/>
        <v>0.59</v>
      </c>
      <c r="I113" s="4"/>
      <c r="J113" s="4"/>
      <c r="K113" s="4"/>
      <c r="L113" s="4"/>
      <c r="M113" s="4"/>
      <c r="N113" s="4"/>
      <c r="O113" s="4"/>
      <c r="P113" s="4"/>
    </row>
    <row r="114" spans="1:16" ht="12.75">
      <c r="A114" s="4"/>
      <c r="B114" s="3" t="s">
        <v>90</v>
      </c>
      <c r="C114" s="16">
        <v>7030</v>
      </c>
      <c r="D114" s="18">
        <f t="shared" si="24"/>
        <v>216.44</v>
      </c>
      <c r="E114" s="16">
        <v>61929</v>
      </c>
      <c r="F114" s="18">
        <f t="shared" si="25"/>
        <v>708.14</v>
      </c>
      <c r="G114" s="16">
        <f t="shared" si="26"/>
        <v>68959</v>
      </c>
      <c r="H114" s="18">
        <f t="shared" si="27"/>
        <v>574.98</v>
      </c>
      <c r="I114" s="4"/>
      <c r="J114" s="4"/>
      <c r="K114" s="4"/>
      <c r="L114" s="4"/>
      <c r="M114" s="4"/>
      <c r="N114" s="4"/>
      <c r="O114" s="4"/>
      <c r="P114" s="4"/>
    </row>
    <row r="115" spans="1:16" ht="12.75">
      <c r="A115" s="4"/>
      <c r="B115" s="3" t="s">
        <v>91</v>
      </c>
      <c r="C115" s="16">
        <v>2833</v>
      </c>
      <c r="D115" s="18">
        <f t="shared" si="24"/>
        <v>87.22</v>
      </c>
      <c r="E115" s="16">
        <v>5536</v>
      </c>
      <c r="F115" s="18">
        <f t="shared" si="25"/>
        <v>63.3</v>
      </c>
      <c r="G115" s="16">
        <f t="shared" si="26"/>
        <v>8369</v>
      </c>
      <c r="H115" s="18">
        <f t="shared" si="27"/>
        <v>69.78</v>
      </c>
      <c r="I115" s="4"/>
      <c r="J115" s="4"/>
      <c r="K115" s="4"/>
      <c r="L115" s="4"/>
      <c r="M115" s="4"/>
      <c r="N115" s="4"/>
      <c r="O115" s="4"/>
      <c r="P115" s="4"/>
    </row>
    <row r="116" spans="1:16" s="29" customFormat="1" ht="12.75">
      <c r="A116" s="26"/>
      <c r="B116" s="24" t="s">
        <v>92</v>
      </c>
      <c r="C116" s="27">
        <v>1116</v>
      </c>
      <c r="D116" s="28">
        <f t="shared" si="24"/>
        <v>34.36</v>
      </c>
      <c r="E116" s="27">
        <v>2989</v>
      </c>
      <c r="F116" s="28">
        <f t="shared" si="25"/>
        <v>34.18</v>
      </c>
      <c r="G116" s="27">
        <f t="shared" si="26"/>
        <v>4105</v>
      </c>
      <c r="H116" s="28">
        <f t="shared" si="27"/>
        <v>34.23</v>
      </c>
      <c r="I116" s="26"/>
      <c r="J116" s="26"/>
      <c r="K116" s="26"/>
      <c r="L116" s="26"/>
      <c r="M116" s="26"/>
      <c r="N116" s="26"/>
      <c r="O116" s="26"/>
      <c r="P116" s="26"/>
    </row>
    <row r="117" spans="1:16" ht="12.75">
      <c r="A117" s="4"/>
      <c r="B117" s="3" t="s">
        <v>93</v>
      </c>
      <c r="C117" s="16">
        <v>4546</v>
      </c>
      <c r="D117" s="18">
        <f t="shared" si="24"/>
        <v>139.96</v>
      </c>
      <c r="E117" s="16">
        <v>33324</v>
      </c>
      <c r="F117" s="18">
        <f t="shared" si="25"/>
        <v>381.05</v>
      </c>
      <c r="G117" s="16">
        <f t="shared" si="26"/>
        <v>37870</v>
      </c>
      <c r="H117" s="18">
        <f t="shared" si="27"/>
        <v>315.76</v>
      </c>
      <c r="I117" s="4"/>
      <c r="J117" s="4"/>
      <c r="K117" s="4"/>
      <c r="L117" s="4"/>
      <c r="M117" s="4"/>
      <c r="N117" s="4"/>
      <c r="O117" s="4"/>
      <c r="P117" s="4"/>
    </row>
    <row r="118" spans="1:16" ht="12.75">
      <c r="A118" s="4"/>
      <c r="B118" s="3" t="s">
        <v>94</v>
      </c>
      <c r="C118" s="16">
        <v>0</v>
      </c>
      <c r="D118" s="18" t="str">
        <f t="shared" si="24"/>
        <v> </v>
      </c>
      <c r="E118" s="16">
        <v>28</v>
      </c>
      <c r="F118" s="18">
        <f t="shared" si="25"/>
        <v>0.32</v>
      </c>
      <c r="G118" s="16">
        <f t="shared" si="26"/>
        <v>28</v>
      </c>
      <c r="H118" s="18">
        <f t="shared" si="27"/>
        <v>0.23</v>
      </c>
      <c r="I118" s="4"/>
      <c r="J118" s="4"/>
      <c r="K118" s="4"/>
      <c r="L118" s="4"/>
      <c r="M118" s="4"/>
      <c r="N118" s="4"/>
      <c r="O118" s="4"/>
      <c r="P118" s="4"/>
    </row>
    <row r="119" spans="1:16" ht="12.75">
      <c r="A119" s="4"/>
      <c r="B119" s="3" t="s">
        <v>95</v>
      </c>
      <c r="C119" s="16">
        <v>219</v>
      </c>
      <c r="D119" s="18">
        <f t="shared" si="24"/>
        <v>6.74</v>
      </c>
      <c r="E119" s="16">
        <v>1472</v>
      </c>
      <c r="F119" s="18">
        <f t="shared" si="25"/>
        <v>16.83</v>
      </c>
      <c r="G119" s="16">
        <f t="shared" si="26"/>
        <v>1691</v>
      </c>
      <c r="H119" s="18">
        <f t="shared" si="27"/>
        <v>14.1</v>
      </c>
      <c r="I119" s="4"/>
      <c r="J119" s="4"/>
      <c r="K119" s="4"/>
      <c r="L119" s="4"/>
      <c r="M119" s="4"/>
      <c r="N119" s="4"/>
      <c r="O119" s="4"/>
      <c r="P119" s="4"/>
    </row>
    <row r="120" spans="1:16" ht="12.75">
      <c r="A120" s="4"/>
      <c r="B120" s="23" t="s">
        <v>96</v>
      </c>
      <c r="C120" s="16">
        <v>63</v>
      </c>
      <c r="D120" s="18">
        <f t="shared" si="24"/>
        <v>1.94</v>
      </c>
      <c r="E120" s="16">
        <v>4786</v>
      </c>
      <c r="F120" s="18">
        <f t="shared" si="25"/>
        <v>54.73</v>
      </c>
      <c r="G120" s="16">
        <f t="shared" si="26"/>
        <v>4849</v>
      </c>
      <c r="H120" s="18">
        <f t="shared" si="27"/>
        <v>40.43</v>
      </c>
      <c r="I120" s="4"/>
      <c r="J120" s="4"/>
      <c r="K120" s="4"/>
      <c r="L120" s="4"/>
      <c r="M120" s="4"/>
      <c r="N120" s="4"/>
      <c r="O120" s="4"/>
      <c r="P120" s="4"/>
    </row>
    <row r="121" spans="1:16" ht="12.75">
      <c r="A121" s="4"/>
      <c r="B121" s="3" t="s">
        <v>97</v>
      </c>
      <c r="C121" s="16">
        <v>18</v>
      </c>
      <c r="D121" s="18">
        <f t="shared" si="24"/>
        <v>0.55</v>
      </c>
      <c r="E121" s="16">
        <v>311</v>
      </c>
      <c r="F121" s="18">
        <f t="shared" si="25"/>
        <v>3.56</v>
      </c>
      <c r="G121" s="16">
        <f t="shared" si="26"/>
        <v>329</v>
      </c>
      <c r="H121" s="18">
        <f t="shared" si="27"/>
        <v>2.74</v>
      </c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4"/>
      <c r="B122" s="3" t="s">
        <v>98</v>
      </c>
      <c r="C122" s="16">
        <v>34957</v>
      </c>
      <c r="D122" s="18">
        <f t="shared" si="24"/>
        <v>1076.25</v>
      </c>
      <c r="E122" s="16">
        <v>141767</v>
      </c>
      <c r="F122" s="18">
        <f t="shared" si="25"/>
        <v>1621.06</v>
      </c>
      <c r="G122" s="16">
        <f t="shared" si="26"/>
        <v>176724</v>
      </c>
      <c r="H122" s="18">
        <f t="shared" si="27"/>
        <v>1473.52</v>
      </c>
      <c r="I122" s="4"/>
      <c r="J122" s="4"/>
      <c r="K122" s="4"/>
      <c r="L122" s="4"/>
      <c r="M122" s="4"/>
      <c r="N122" s="4"/>
      <c r="O122" s="4"/>
      <c r="P122" s="4"/>
    </row>
    <row r="123" spans="1:16" ht="12.75">
      <c r="A123" s="7"/>
      <c r="B123" s="3" t="s">
        <v>99</v>
      </c>
      <c r="C123" s="16">
        <v>142</v>
      </c>
      <c r="D123" s="18">
        <f t="shared" si="24"/>
        <v>4.37</v>
      </c>
      <c r="E123" s="16">
        <v>378</v>
      </c>
      <c r="F123" s="18">
        <f t="shared" si="25"/>
        <v>4.32</v>
      </c>
      <c r="G123" s="16">
        <f t="shared" si="26"/>
        <v>520</v>
      </c>
      <c r="H123" s="18">
        <f t="shared" si="27"/>
        <v>4.34</v>
      </c>
      <c r="I123" s="4"/>
      <c r="J123" s="4"/>
      <c r="K123" s="4"/>
      <c r="L123" s="4"/>
      <c r="M123" s="4"/>
      <c r="N123" s="4"/>
      <c r="O123" s="4"/>
      <c r="P123" s="4"/>
    </row>
    <row r="124" spans="1:16" ht="12.75">
      <c r="A124" s="4"/>
      <c r="B124" s="3" t="s">
        <v>100</v>
      </c>
      <c r="C124" s="16">
        <v>293</v>
      </c>
      <c r="D124" s="18">
        <f t="shared" si="24"/>
        <v>9.02</v>
      </c>
      <c r="E124" s="16">
        <v>944</v>
      </c>
      <c r="F124" s="18">
        <f t="shared" si="25"/>
        <v>10.79</v>
      </c>
      <c r="G124" s="16">
        <f t="shared" si="26"/>
        <v>1237</v>
      </c>
      <c r="H124" s="18">
        <f t="shared" si="27"/>
        <v>10.31</v>
      </c>
      <c r="I124" s="4"/>
      <c r="J124" s="4"/>
      <c r="K124" s="4"/>
      <c r="L124" s="4"/>
      <c r="M124" s="4"/>
      <c r="N124" s="4"/>
      <c r="O124" s="4"/>
      <c r="P124" s="4"/>
    </row>
    <row r="125" spans="1:16" ht="12.75">
      <c r="A125" s="4"/>
      <c r="B125" s="3" t="s">
        <v>101</v>
      </c>
      <c r="C125" s="16">
        <v>690</v>
      </c>
      <c r="D125" s="18">
        <f t="shared" si="24"/>
        <v>21.24</v>
      </c>
      <c r="E125" s="16">
        <v>4116</v>
      </c>
      <c r="F125" s="18">
        <f t="shared" si="25"/>
        <v>47.07</v>
      </c>
      <c r="G125" s="16">
        <f t="shared" si="26"/>
        <v>4806</v>
      </c>
      <c r="H125" s="18">
        <f t="shared" si="27"/>
        <v>40.07</v>
      </c>
      <c r="I125" s="4"/>
      <c r="J125" s="4"/>
      <c r="K125" s="4"/>
      <c r="L125" s="4"/>
      <c r="M125" s="4"/>
      <c r="N125" s="4"/>
      <c r="O125" s="4"/>
      <c r="P125" s="4"/>
    </row>
    <row r="126" spans="1:16" ht="12.75">
      <c r="A126" s="4"/>
      <c r="B126" s="3" t="s">
        <v>102</v>
      </c>
      <c r="C126" s="16">
        <v>17</v>
      </c>
      <c r="D126" s="18">
        <f t="shared" si="24"/>
        <v>0.52</v>
      </c>
      <c r="E126" s="16">
        <v>809</v>
      </c>
      <c r="F126" s="18">
        <f t="shared" si="25"/>
        <v>9.25</v>
      </c>
      <c r="G126" s="16">
        <f t="shared" si="26"/>
        <v>826</v>
      </c>
      <c r="H126" s="18">
        <f t="shared" si="27"/>
        <v>6.89</v>
      </c>
      <c r="I126" s="4"/>
      <c r="J126" s="4"/>
      <c r="K126" s="4"/>
      <c r="L126" s="4"/>
      <c r="M126" s="4"/>
      <c r="N126" s="4"/>
      <c r="O126" s="4"/>
      <c r="P126" s="4"/>
    </row>
    <row r="127" spans="1:16" ht="12.75">
      <c r="A127" s="4"/>
      <c r="B127" s="3" t="s">
        <v>103</v>
      </c>
      <c r="C127" s="16">
        <v>14</v>
      </c>
      <c r="D127" s="18">
        <f t="shared" si="24"/>
        <v>0.43</v>
      </c>
      <c r="E127" s="16">
        <v>65</v>
      </c>
      <c r="F127" s="18">
        <f t="shared" si="25"/>
        <v>0.74</v>
      </c>
      <c r="G127" s="16">
        <f t="shared" si="26"/>
        <v>79</v>
      </c>
      <c r="H127" s="18">
        <f t="shared" si="27"/>
        <v>0.66</v>
      </c>
      <c r="I127" s="4"/>
      <c r="J127" s="4"/>
      <c r="K127" s="4"/>
      <c r="L127" s="4"/>
      <c r="M127" s="4"/>
      <c r="N127" s="4"/>
      <c r="O127" s="4"/>
      <c r="P127" s="4"/>
    </row>
    <row r="128" spans="1:16" ht="12.75">
      <c r="A128" s="4"/>
      <c r="B128" s="3" t="s">
        <v>104</v>
      </c>
      <c r="C128" s="16">
        <v>534</v>
      </c>
      <c r="D128" s="18">
        <f t="shared" si="24"/>
        <v>16.44</v>
      </c>
      <c r="E128" s="16">
        <v>1420</v>
      </c>
      <c r="F128" s="18">
        <f t="shared" si="25"/>
        <v>16.24</v>
      </c>
      <c r="G128" s="16">
        <f t="shared" si="26"/>
        <v>1954</v>
      </c>
      <c r="H128" s="18">
        <f t="shared" si="27"/>
        <v>16.29</v>
      </c>
      <c r="I128" s="4"/>
      <c r="J128" s="4"/>
      <c r="K128" s="4"/>
      <c r="L128" s="4"/>
      <c r="M128" s="4"/>
      <c r="N128" s="4"/>
      <c r="O128" s="4"/>
      <c r="P128" s="4"/>
    </row>
    <row r="129" spans="1:16" ht="12.75">
      <c r="A129" s="4"/>
      <c r="B129" s="3" t="s">
        <v>105</v>
      </c>
      <c r="C129" s="16">
        <v>14</v>
      </c>
      <c r="D129" s="18">
        <f t="shared" si="24"/>
        <v>0.43</v>
      </c>
      <c r="E129" s="16">
        <v>157</v>
      </c>
      <c r="F129" s="18">
        <f t="shared" si="25"/>
        <v>1.8</v>
      </c>
      <c r="G129" s="16">
        <f t="shared" si="26"/>
        <v>171</v>
      </c>
      <c r="H129" s="18">
        <f t="shared" si="27"/>
        <v>1.43</v>
      </c>
      <c r="I129" s="4"/>
      <c r="J129" s="4"/>
      <c r="K129" s="4"/>
      <c r="L129" s="4"/>
      <c r="M129" s="4"/>
      <c r="N129" s="4"/>
      <c r="O129" s="4"/>
      <c r="P129" s="4"/>
    </row>
    <row r="130" spans="1:16" ht="12.75">
      <c r="A130" s="4"/>
      <c r="B130" s="3" t="s">
        <v>106</v>
      </c>
      <c r="C130" s="16">
        <v>88</v>
      </c>
      <c r="D130" s="18">
        <f t="shared" si="24"/>
        <v>2.71</v>
      </c>
      <c r="E130" s="16">
        <v>1601</v>
      </c>
      <c r="F130" s="18">
        <f t="shared" si="25"/>
        <v>18.31</v>
      </c>
      <c r="G130" s="16">
        <f t="shared" si="26"/>
        <v>1689</v>
      </c>
      <c r="H130" s="18">
        <f t="shared" si="27"/>
        <v>14.08</v>
      </c>
      <c r="I130" s="4"/>
      <c r="J130" s="4"/>
      <c r="K130" s="4"/>
      <c r="L130" s="4"/>
      <c r="M130" s="4"/>
      <c r="N130" s="4"/>
      <c r="O130" s="4"/>
      <c r="P130" s="4"/>
    </row>
    <row r="131" spans="1:16" ht="12.75">
      <c r="A131" s="4"/>
      <c r="B131" s="3" t="s">
        <v>107</v>
      </c>
      <c r="C131" s="16">
        <v>30731</v>
      </c>
      <c r="D131" s="18">
        <f t="shared" si="24"/>
        <v>946.14</v>
      </c>
      <c r="E131" s="16">
        <v>51960</v>
      </c>
      <c r="F131" s="18">
        <f t="shared" si="25"/>
        <v>594.15</v>
      </c>
      <c r="G131" s="16">
        <f t="shared" si="26"/>
        <v>82691</v>
      </c>
      <c r="H131" s="18">
        <f t="shared" si="27"/>
        <v>689.47</v>
      </c>
      <c r="I131" s="4"/>
      <c r="J131" s="4"/>
      <c r="K131" s="4"/>
      <c r="L131" s="4"/>
      <c r="M131" s="4"/>
      <c r="N131" s="4"/>
      <c r="O131" s="4"/>
      <c r="P131" s="4"/>
    </row>
    <row r="132" spans="1:16" ht="12.75">
      <c r="A132" s="4"/>
      <c r="B132" s="3" t="s">
        <v>108</v>
      </c>
      <c r="C132" s="16">
        <v>8</v>
      </c>
      <c r="D132" s="18">
        <f t="shared" si="24"/>
        <v>0.25</v>
      </c>
      <c r="E132" s="16">
        <v>102</v>
      </c>
      <c r="F132" s="18">
        <f t="shared" si="25"/>
        <v>1.17</v>
      </c>
      <c r="G132" s="16">
        <f t="shared" si="26"/>
        <v>110</v>
      </c>
      <c r="H132" s="18">
        <f t="shared" si="27"/>
        <v>0.92</v>
      </c>
      <c r="I132" s="4"/>
      <c r="J132" s="4"/>
      <c r="K132" s="4"/>
      <c r="L132" s="4"/>
      <c r="M132" s="4"/>
      <c r="N132" s="4"/>
      <c r="O132" s="4"/>
      <c r="P132" s="4"/>
    </row>
    <row r="133" spans="1:16" ht="12.75">
      <c r="A133" s="4"/>
      <c r="B133" s="3" t="s">
        <v>109</v>
      </c>
      <c r="C133" s="16">
        <v>432</v>
      </c>
      <c r="D133" s="18">
        <f t="shared" si="24"/>
        <v>13.3</v>
      </c>
      <c r="E133" s="16">
        <v>81</v>
      </c>
      <c r="F133" s="18">
        <f t="shared" si="25"/>
        <v>0.93</v>
      </c>
      <c r="G133" s="16">
        <f t="shared" si="26"/>
        <v>513</v>
      </c>
      <c r="H133" s="18">
        <f t="shared" si="27"/>
        <v>4.28</v>
      </c>
      <c r="I133" s="4"/>
      <c r="J133" s="4"/>
      <c r="K133" s="4"/>
      <c r="L133" s="4"/>
      <c r="M133" s="4"/>
      <c r="N133" s="4"/>
      <c r="O133" s="4"/>
      <c r="P133" s="4"/>
    </row>
    <row r="134" spans="1:16" ht="12.75">
      <c r="A134" s="4"/>
      <c r="B134" s="3" t="s">
        <v>110</v>
      </c>
      <c r="C134" s="16">
        <v>1468</v>
      </c>
      <c r="D134" s="18">
        <f t="shared" si="24"/>
        <v>45.2</v>
      </c>
      <c r="E134" s="16">
        <v>4156</v>
      </c>
      <c r="F134" s="18">
        <f t="shared" si="25"/>
        <v>47.52</v>
      </c>
      <c r="G134" s="16">
        <f t="shared" si="26"/>
        <v>5624</v>
      </c>
      <c r="H134" s="18">
        <f t="shared" si="27"/>
        <v>46.89</v>
      </c>
      <c r="I134" s="4"/>
      <c r="J134" s="4"/>
      <c r="K134" s="4"/>
      <c r="L134" s="4"/>
      <c r="M134" s="4"/>
      <c r="N134" s="4"/>
      <c r="O134" s="4"/>
      <c r="P134" s="4"/>
    </row>
    <row r="135" spans="1:16" ht="12.75">
      <c r="A135" s="4"/>
      <c r="B135" s="3" t="s">
        <v>111</v>
      </c>
      <c r="C135" s="16">
        <v>5291</v>
      </c>
      <c r="D135" s="18">
        <f t="shared" si="24"/>
        <v>162.9</v>
      </c>
      <c r="E135" s="16">
        <v>3952</v>
      </c>
      <c r="F135" s="18">
        <f t="shared" si="25"/>
        <v>45.19</v>
      </c>
      <c r="G135" s="16">
        <f t="shared" si="26"/>
        <v>9243</v>
      </c>
      <c r="H135" s="18">
        <f t="shared" si="27"/>
        <v>77.07</v>
      </c>
      <c r="I135" s="4"/>
      <c r="J135" s="4"/>
      <c r="K135" s="4"/>
      <c r="L135" s="4"/>
      <c r="M135" s="4"/>
      <c r="N135" s="4"/>
      <c r="O135" s="4"/>
      <c r="P135" s="4"/>
    </row>
    <row r="136" spans="1:16" ht="12.75">
      <c r="A136" s="4"/>
      <c r="B136" s="3" t="s">
        <v>112</v>
      </c>
      <c r="C136" s="16">
        <v>1563</v>
      </c>
      <c r="D136" s="18">
        <f t="shared" si="24"/>
        <v>48.12</v>
      </c>
      <c r="E136" s="16">
        <v>3231</v>
      </c>
      <c r="F136" s="18">
        <f t="shared" si="25"/>
        <v>36.95</v>
      </c>
      <c r="G136" s="16">
        <f t="shared" si="26"/>
        <v>4794</v>
      </c>
      <c r="H136" s="18">
        <f t="shared" si="27"/>
        <v>39.97</v>
      </c>
      <c r="I136" s="4"/>
      <c r="J136" s="4"/>
      <c r="K136" s="4"/>
      <c r="L136" s="4"/>
      <c r="M136" s="4"/>
      <c r="N136" s="4"/>
      <c r="O136" s="4"/>
      <c r="P136" s="4"/>
    </row>
    <row r="137" spans="1:16" ht="12.75">
      <c r="A137" s="4"/>
      <c r="B137" s="3" t="s">
        <v>113</v>
      </c>
      <c r="C137" s="16">
        <v>819</v>
      </c>
      <c r="D137" s="18">
        <f t="shared" si="24"/>
        <v>25.22</v>
      </c>
      <c r="E137" s="16">
        <v>2191</v>
      </c>
      <c r="F137" s="18">
        <f t="shared" si="25"/>
        <v>25.05</v>
      </c>
      <c r="G137" s="16">
        <f t="shared" si="26"/>
        <v>3010</v>
      </c>
      <c r="H137" s="18">
        <f t="shared" si="27"/>
        <v>25.1</v>
      </c>
      <c r="I137" s="4"/>
      <c r="J137" s="4"/>
      <c r="K137" s="4"/>
      <c r="L137" s="4"/>
      <c r="M137" s="4"/>
      <c r="N137" s="4"/>
      <c r="O137" s="4"/>
      <c r="P137" s="4"/>
    </row>
    <row r="138" spans="1:16" ht="12.75">
      <c r="A138" s="4"/>
      <c r="B138" s="3" t="s">
        <v>114</v>
      </c>
      <c r="C138" s="16">
        <v>94</v>
      </c>
      <c r="D138" s="18">
        <f t="shared" si="24"/>
        <v>2.89</v>
      </c>
      <c r="E138" s="16">
        <v>280</v>
      </c>
      <c r="F138" s="18">
        <f t="shared" si="25"/>
        <v>3.2</v>
      </c>
      <c r="G138" s="16">
        <f t="shared" si="26"/>
        <v>374</v>
      </c>
      <c r="H138" s="18">
        <f t="shared" si="27"/>
        <v>3.12</v>
      </c>
      <c r="I138" s="4"/>
      <c r="J138" s="4"/>
      <c r="K138" s="4"/>
      <c r="L138" s="4"/>
      <c r="M138" s="4"/>
      <c r="N138" s="4"/>
      <c r="O138" s="4"/>
      <c r="P138" s="4"/>
    </row>
    <row r="139" spans="1:16" ht="12.75">
      <c r="A139" s="4"/>
      <c r="B139" s="3" t="s">
        <v>115</v>
      </c>
      <c r="C139" s="16">
        <v>4</v>
      </c>
      <c r="D139" s="18">
        <f t="shared" si="24"/>
        <v>0.12</v>
      </c>
      <c r="E139" s="16">
        <v>24</v>
      </c>
      <c r="F139" s="18">
        <f t="shared" si="25"/>
        <v>0.27</v>
      </c>
      <c r="G139" s="16">
        <f t="shared" si="26"/>
        <v>28</v>
      </c>
      <c r="H139" s="18">
        <f t="shared" si="27"/>
        <v>0.23</v>
      </c>
      <c r="I139" s="4"/>
      <c r="J139" s="4"/>
      <c r="K139" s="4"/>
      <c r="L139" s="4"/>
      <c r="M139" s="4"/>
      <c r="N139" s="4"/>
      <c r="O139" s="4"/>
      <c r="P139" s="4"/>
    </row>
    <row r="140" spans="1:16" ht="12.75">
      <c r="A140" s="4"/>
      <c r="B140" s="3" t="s">
        <v>116</v>
      </c>
      <c r="C140" s="16">
        <v>37</v>
      </c>
      <c r="D140" s="18">
        <f t="shared" si="24"/>
        <v>1.14</v>
      </c>
      <c r="E140" s="16">
        <v>1912</v>
      </c>
      <c r="F140" s="18">
        <f t="shared" si="25"/>
        <v>21.86</v>
      </c>
      <c r="G140" s="16">
        <f t="shared" si="26"/>
        <v>1949</v>
      </c>
      <c r="H140" s="18">
        <f t="shared" si="27"/>
        <v>16.25</v>
      </c>
      <c r="I140" s="4"/>
      <c r="J140" s="4"/>
      <c r="K140" s="4"/>
      <c r="L140" s="4"/>
      <c r="M140" s="4"/>
      <c r="N140" s="4"/>
      <c r="O140" s="4"/>
      <c r="P140" s="4"/>
    </row>
    <row r="141" spans="1:16" ht="12.75">
      <c r="A141" s="4"/>
      <c r="B141" s="3" t="s">
        <v>117</v>
      </c>
      <c r="C141" s="16">
        <v>0</v>
      </c>
      <c r="D141" s="18" t="str">
        <f t="shared" si="24"/>
        <v> </v>
      </c>
      <c r="E141" s="16">
        <v>30</v>
      </c>
      <c r="F141" s="18">
        <f t="shared" si="25"/>
        <v>0.34</v>
      </c>
      <c r="G141" s="16">
        <f t="shared" si="26"/>
        <v>30</v>
      </c>
      <c r="H141" s="18">
        <f t="shared" si="27"/>
        <v>0.25</v>
      </c>
      <c r="I141" s="4"/>
      <c r="J141" s="4"/>
      <c r="K141" s="4"/>
      <c r="L141" s="4"/>
      <c r="M141" s="4"/>
      <c r="N141" s="4"/>
      <c r="O141" s="4"/>
      <c r="P141" s="4"/>
    </row>
    <row r="142" spans="1:16" ht="12.75">
      <c r="A142" s="4"/>
      <c r="B142" s="3"/>
      <c r="C142" s="16"/>
      <c r="D142" s="18"/>
      <c r="E142" s="16"/>
      <c r="F142" s="18"/>
      <c r="G142" s="16"/>
      <c r="H142" s="18"/>
      <c r="I142" s="4"/>
      <c r="J142" s="4"/>
      <c r="K142" s="4"/>
      <c r="L142" s="4"/>
      <c r="M142" s="4"/>
      <c r="N142" s="4"/>
      <c r="O142" s="4"/>
      <c r="P142" s="4"/>
    </row>
    <row r="143" spans="1:16" ht="12.75">
      <c r="A143" s="4"/>
      <c r="B143" s="3"/>
      <c r="C143" s="16"/>
      <c r="D143" s="18"/>
      <c r="E143" s="16"/>
      <c r="F143" s="18"/>
      <c r="G143" s="16"/>
      <c r="H143" s="18"/>
      <c r="I143" s="4"/>
      <c r="J143" s="4"/>
      <c r="K143" s="4"/>
      <c r="L143" s="4"/>
      <c r="M143" s="4"/>
      <c r="N143" s="4"/>
      <c r="O143" s="4"/>
      <c r="P143" s="4"/>
    </row>
    <row r="144" spans="1:16" ht="12.75">
      <c r="A144" s="4"/>
      <c r="B144" s="3"/>
      <c r="C144" s="16"/>
      <c r="D144" s="18"/>
      <c r="E144" s="16"/>
      <c r="F144" s="18"/>
      <c r="G144" s="16"/>
      <c r="H144" s="18"/>
      <c r="I144" s="4"/>
      <c r="J144" s="4"/>
      <c r="K144" s="4"/>
      <c r="L144" s="4"/>
      <c r="M144" s="4"/>
      <c r="N144" s="4"/>
      <c r="O144" s="4"/>
      <c r="P144" s="4"/>
    </row>
    <row r="145" spans="1:16" ht="12.75">
      <c r="A145" s="4"/>
      <c r="B145" s="3"/>
      <c r="C145" s="16"/>
      <c r="D145" s="18"/>
      <c r="E145" s="16"/>
      <c r="F145" s="18"/>
      <c r="G145" s="16"/>
      <c r="H145" s="18"/>
      <c r="I145" s="4"/>
      <c r="J145" s="4"/>
      <c r="K145" s="4"/>
      <c r="L145" s="4"/>
      <c r="M145" s="4"/>
      <c r="N145" s="4"/>
      <c r="O145" s="4"/>
      <c r="P145" s="4"/>
    </row>
    <row r="146" spans="1:16" ht="12.75">
      <c r="A146" s="4"/>
      <c r="B146" s="3"/>
      <c r="C146" s="16"/>
      <c r="D146" s="18"/>
      <c r="E146" s="16"/>
      <c r="F146" s="18"/>
      <c r="G146" s="16"/>
      <c r="H146" s="18"/>
      <c r="I146" s="4"/>
      <c r="J146" s="4"/>
      <c r="K146" s="4"/>
      <c r="L146" s="4"/>
      <c r="M146" s="4"/>
      <c r="N146" s="4"/>
      <c r="O146" s="4"/>
      <c r="P146" s="4"/>
    </row>
    <row r="147" spans="1:16" ht="12.75">
      <c r="A147" s="4"/>
      <c r="B147" s="3"/>
      <c r="C147" s="16"/>
      <c r="D147" s="18"/>
      <c r="E147" s="16"/>
      <c r="F147" s="18"/>
      <c r="G147" s="16"/>
      <c r="H147" s="18"/>
      <c r="I147" s="4"/>
      <c r="J147" s="4"/>
      <c r="K147" s="4"/>
      <c r="L147" s="4"/>
      <c r="M147" s="4"/>
      <c r="N147" s="4"/>
      <c r="O147" s="4"/>
      <c r="P147" s="4"/>
    </row>
    <row r="148" spans="1:16" ht="12.75">
      <c r="A148" s="4"/>
      <c r="B148" s="3"/>
      <c r="C148" s="16"/>
      <c r="D148" s="18"/>
      <c r="E148" s="16"/>
      <c r="F148" s="18"/>
      <c r="G148" s="16"/>
      <c r="H148" s="18"/>
      <c r="I148" s="4"/>
      <c r="J148" s="4"/>
      <c r="K148" s="4"/>
      <c r="L148" s="4"/>
      <c r="M148" s="4"/>
      <c r="N148" s="4"/>
      <c r="O148" s="4"/>
      <c r="P148" s="4"/>
    </row>
    <row r="149" spans="1:16" ht="12.75">
      <c r="A149" s="4"/>
      <c r="B149" s="3"/>
      <c r="C149" s="16"/>
      <c r="D149" s="18"/>
      <c r="E149" s="16"/>
      <c r="F149" s="18"/>
      <c r="G149" s="16"/>
      <c r="H149" s="18"/>
      <c r="I149" s="4"/>
      <c r="J149" s="4"/>
      <c r="K149" s="4"/>
      <c r="L149" s="4"/>
      <c r="M149" s="4"/>
      <c r="N149" s="4"/>
      <c r="O149" s="4"/>
      <c r="P149" s="4"/>
    </row>
    <row r="150" spans="1:16" ht="12.75">
      <c r="A150" s="4"/>
      <c r="B150" s="3"/>
      <c r="C150" s="16"/>
      <c r="D150" s="18"/>
      <c r="E150" s="16"/>
      <c r="F150" s="18"/>
      <c r="G150" s="16"/>
      <c r="H150" s="18"/>
      <c r="I150" s="4"/>
      <c r="J150" s="4"/>
      <c r="K150" s="4"/>
      <c r="L150" s="4"/>
      <c r="M150" s="4"/>
      <c r="N150" s="4"/>
      <c r="O150" s="4"/>
      <c r="P150" s="4"/>
    </row>
    <row r="151" spans="1:16" ht="12.75">
      <c r="A151" s="4"/>
      <c r="B151" s="3"/>
      <c r="C151" s="16"/>
      <c r="D151" s="18"/>
      <c r="E151" s="16"/>
      <c r="F151" s="18"/>
      <c r="G151" s="16"/>
      <c r="H151" s="18"/>
      <c r="I151" s="4"/>
      <c r="J151" s="4"/>
      <c r="K151" s="4"/>
      <c r="L151" s="4"/>
      <c r="M151" s="4"/>
      <c r="N151" s="4"/>
      <c r="O151" s="4"/>
      <c r="P151" s="4"/>
    </row>
    <row r="152" spans="1:16" ht="12.75">
      <c r="A152" s="4"/>
      <c r="B152" s="3"/>
      <c r="C152" s="16"/>
      <c r="D152" s="18"/>
      <c r="E152" s="16"/>
      <c r="F152" s="18"/>
      <c r="G152" s="16"/>
      <c r="H152" s="18"/>
      <c r="I152" s="4"/>
      <c r="J152" s="4"/>
      <c r="K152" s="4"/>
      <c r="L152" s="4"/>
      <c r="M152" s="4"/>
      <c r="N152" s="4"/>
      <c r="O152" s="4"/>
      <c r="P152" s="4"/>
    </row>
    <row r="153" spans="1:16" ht="12.75">
      <c r="A153" s="4"/>
      <c r="B153" s="3"/>
      <c r="C153" s="16"/>
      <c r="D153" s="18"/>
      <c r="E153" s="16"/>
      <c r="F153" s="18"/>
      <c r="G153" s="16"/>
      <c r="H153" s="18"/>
      <c r="I153" s="4"/>
      <c r="J153" s="4"/>
      <c r="K153" s="4"/>
      <c r="L153" s="4"/>
      <c r="M153" s="4"/>
      <c r="N153" s="4"/>
      <c r="O153" s="4"/>
      <c r="P153" s="4"/>
    </row>
    <row r="154" spans="1:16" ht="12.75">
      <c r="A154" s="4"/>
      <c r="B154" s="3"/>
      <c r="C154" s="16"/>
      <c r="D154" s="18"/>
      <c r="E154" s="16"/>
      <c r="F154" s="18"/>
      <c r="G154" s="16"/>
      <c r="H154" s="18"/>
      <c r="I154" s="4"/>
      <c r="J154" s="4"/>
      <c r="K154" s="4"/>
      <c r="L154" s="4"/>
      <c r="M154" s="4"/>
      <c r="N154" s="4"/>
      <c r="O154" s="4"/>
      <c r="P154" s="4"/>
    </row>
    <row r="155" spans="1:16" ht="12.75">
      <c r="A155" s="4"/>
      <c r="B155" s="3"/>
      <c r="C155" s="16"/>
      <c r="D155" s="18"/>
      <c r="E155" s="16"/>
      <c r="F155" s="18"/>
      <c r="G155" s="16"/>
      <c r="H155" s="18"/>
      <c r="I155" s="4"/>
      <c r="J155" s="4"/>
      <c r="K155" s="4"/>
      <c r="L155" s="4"/>
      <c r="M155" s="4"/>
      <c r="N155" s="4"/>
      <c r="O155" s="4"/>
      <c r="P155" s="4"/>
    </row>
    <row r="156" spans="1:16" ht="12.75">
      <c r="A156" s="4"/>
      <c r="B156" s="3"/>
      <c r="C156" s="16"/>
      <c r="D156" s="18"/>
      <c r="E156" s="16"/>
      <c r="F156" s="18"/>
      <c r="G156" s="16"/>
      <c r="H156" s="18"/>
      <c r="I156" s="4"/>
      <c r="J156" s="4"/>
      <c r="K156" s="4"/>
      <c r="L156" s="4"/>
      <c r="M156" s="4"/>
      <c r="N156" s="4"/>
      <c r="O156" s="4"/>
      <c r="P156" s="4"/>
    </row>
    <row r="157" spans="1:16" ht="12.75">
      <c r="A157" s="4"/>
      <c r="B157" s="3"/>
      <c r="C157" s="16"/>
      <c r="D157" s="18"/>
      <c r="E157" s="16"/>
      <c r="F157" s="18"/>
      <c r="G157" s="16"/>
      <c r="H157" s="18"/>
      <c r="I157" s="4"/>
      <c r="J157" s="4"/>
      <c r="K157" s="4"/>
      <c r="L157" s="4"/>
      <c r="M157" s="4"/>
      <c r="N157" s="4"/>
      <c r="O157" s="4"/>
      <c r="P157" s="4"/>
    </row>
    <row r="158" spans="1:16" ht="12.75">
      <c r="A158" s="4"/>
      <c r="B158" s="3"/>
      <c r="C158" s="16"/>
      <c r="D158" s="18"/>
      <c r="E158" s="16"/>
      <c r="F158" s="18"/>
      <c r="G158" s="16"/>
      <c r="H158" s="18"/>
      <c r="I158" s="4"/>
      <c r="J158" s="4"/>
      <c r="K158" s="4"/>
      <c r="L158" s="4"/>
      <c r="M158" s="4"/>
      <c r="N158" s="4"/>
      <c r="O158" s="4"/>
      <c r="P158" s="4"/>
    </row>
    <row r="159" spans="1:16" ht="12.75">
      <c r="A159" s="4"/>
      <c r="B159" s="3"/>
      <c r="C159" s="16"/>
      <c r="D159" s="18"/>
      <c r="E159" s="16"/>
      <c r="F159" s="18"/>
      <c r="G159" s="16"/>
      <c r="H159" s="18"/>
      <c r="I159" s="4"/>
      <c r="J159" s="4"/>
      <c r="K159" s="4"/>
      <c r="L159" s="4"/>
      <c r="M159" s="4"/>
      <c r="N159" s="4"/>
      <c r="O159" s="4"/>
      <c r="P159" s="4"/>
    </row>
    <row r="160" spans="1:16" ht="12.75">
      <c r="A160" s="4"/>
      <c r="B160" s="3"/>
      <c r="C160" s="16"/>
      <c r="D160" s="18"/>
      <c r="E160" s="16"/>
      <c r="F160" s="18"/>
      <c r="G160" s="16"/>
      <c r="H160" s="18"/>
      <c r="I160" s="4"/>
      <c r="J160" s="4"/>
      <c r="K160" s="4"/>
      <c r="L160" s="4"/>
      <c r="M160" s="4"/>
      <c r="N160" s="4"/>
      <c r="O160" s="4"/>
      <c r="P160" s="4"/>
    </row>
    <row r="161" spans="1:16" ht="12.75">
      <c r="A161" s="4"/>
      <c r="B161" s="3"/>
      <c r="C161" s="16"/>
      <c r="D161" s="18"/>
      <c r="E161" s="16"/>
      <c r="F161" s="18"/>
      <c r="G161" s="16"/>
      <c r="H161" s="18"/>
      <c r="I161" s="4"/>
      <c r="J161" s="4"/>
      <c r="K161" s="4"/>
      <c r="L161" s="4"/>
      <c r="M161" s="4"/>
      <c r="N161" s="4"/>
      <c r="O161" s="4"/>
      <c r="P161" s="4"/>
    </row>
    <row r="162" spans="1:16" ht="12.75">
      <c r="A162" s="4"/>
      <c r="B162" s="3"/>
      <c r="C162" s="16"/>
      <c r="D162" s="18"/>
      <c r="E162" s="16"/>
      <c r="F162" s="18"/>
      <c r="G162" s="16"/>
      <c r="H162" s="18"/>
      <c r="I162" s="4"/>
      <c r="J162" s="4"/>
      <c r="K162" s="4"/>
      <c r="L162" s="4"/>
      <c r="M162" s="4"/>
      <c r="N162" s="4"/>
      <c r="O162" s="4"/>
      <c r="P162" s="4"/>
    </row>
    <row r="163" spans="1:16" ht="12.75">
      <c r="A163" s="4"/>
      <c r="B163" s="3"/>
      <c r="C163" s="16"/>
      <c r="D163" s="18"/>
      <c r="E163" s="16"/>
      <c r="F163" s="18"/>
      <c r="G163" s="16"/>
      <c r="H163" s="18"/>
      <c r="I163" s="4"/>
      <c r="J163" s="4"/>
      <c r="K163" s="4"/>
      <c r="L163" s="4"/>
      <c r="M163" s="4"/>
      <c r="N163" s="4"/>
      <c r="O163" s="4"/>
      <c r="P163" s="4"/>
    </row>
    <row r="164" spans="1:16" ht="12.75">
      <c r="A164" s="4"/>
      <c r="B164" s="3"/>
      <c r="C164" s="16"/>
      <c r="D164" s="18"/>
      <c r="E164" s="16"/>
      <c r="F164" s="18"/>
      <c r="G164" s="16"/>
      <c r="H164" s="18"/>
      <c r="I164" s="4"/>
      <c r="J164" s="4"/>
      <c r="K164" s="4"/>
      <c r="L164" s="4"/>
      <c r="M164" s="4"/>
      <c r="N164" s="4"/>
      <c r="O164" s="4"/>
      <c r="P164" s="4"/>
    </row>
    <row r="165" spans="1:16" ht="12.75">
      <c r="A165" s="4"/>
      <c r="B165" s="3"/>
      <c r="C165" s="16"/>
      <c r="D165" s="18"/>
      <c r="E165" s="16"/>
      <c r="F165" s="18"/>
      <c r="G165" s="16"/>
      <c r="H165" s="18"/>
      <c r="I165" s="4"/>
      <c r="J165" s="4"/>
      <c r="K165" s="4"/>
      <c r="L165" s="4"/>
      <c r="M165" s="4"/>
      <c r="N165" s="4"/>
      <c r="O165" s="4"/>
      <c r="P165" s="4"/>
    </row>
    <row r="166" spans="1:16" ht="12.75">
      <c r="A166" s="4"/>
      <c r="B166" s="10"/>
      <c r="C166" s="12"/>
      <c r="D166" s="13"/>
      <c r="E166" s="12"/>
      <c r="F166" s="13"/>
      <c r="G166" s="12"/>
      <c r="H166" s="13"/>
      <c r="I166" s="14"/>
      <c r="J166" s="14"/>
      <c r="K166" s="14"/>
      <c r="L166" s="14"/>
      <c r="M166" s="14"/>
      <c r="N166" s="14"/>
      <c r="O166" s="14"/>
      <c r="P166" s="14"/>
    </row>
    <row r="167" spans="1:16" ht="12.75">
      <c r="A167" s="4"/>
      <c r="B167" s="21" t="s">
        <v>120</v>
      </c>
      <c r="C167" s="5"/>
      <c r="D167" s="6"/>
      <c r="E167" s="5"/>
      <c r="F167" s="6"/>
      <c r="G167" s="5"/>
      <c r="H167" s="6"/>
      <c r="I167" s="4"/>
      <c r="J167" s="4"/>
      <c r="K167" s="4"/>
      <c r="L167" s="4"/>
      <c r="M167" s="4"/>
      <c r="N167" s="4"/>
      <c r="O167" s="4"/>
      <c r="P167" s="4"/>
    </row>
    <row r="168" spans="1:16" ht="12.75">
      <c r="A168" s="4"/>
      <c r="B168" s="21" t="s">
        <v>121</v>
      </c>
      <c r="C168" s="5"/>
      <c r="D168" s="6"/>
      <c r="E168" s="5"/>
      <c r="F168" s="6"/>
      <c r="G168" s="5"/>
      <c r="H168" s="6"/>
      <c r="I168" s="4"/>
      <c r="J168" s="4"/>
      <c r="K168" s="4"/>
      <c r="L168" s="4"/>
      <c r="M168" s="4"/>
      <c r="N168" s="4"/>
      <c r="O168" s="4"/>
      <c r="P168" s="4"/>
    </row>
    <row r="169" spans="1:16" ht="12.75">
      <c r="A169" s="4"/>
      <c r="B169" s="21" t="s">
        <v>124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2.75">
      <c r="A170" s="4"/>
      <c r="B170" s="4" t="s">
        <v>119</v>
      </c>
      <c r="C170" s="5"/>
      <c r="D170" s="6"/>
      <c r="E170" s="5"/>
      <c r="F170" s="6"/>
      <c r="G170" s="5"/>
      <c r="H170" s="6"/>
      <c r="I170" s="4"/>
      <c r="J170" s="4"/>
      <c r="K170" s="4"/>
      <c r="L170" s="4"/>
      <c r="M170" s="4"/>
      <c r="N170" s="4"/>
      <c r="O170" s="4"/>
      <c r="P170" s="4"/>
    </row>
    <row r="171" spans="1:16" ht="12.75">
      <c r="A171" s="4"/>
      <c r="B171" s="4"/>
      <c r="C171" s="5"/>
      <c r="D171" s="6"/>
      <c r="E171" s="5"/>
      <c r="F171" s="6"/>
      <c r="G171" s="5"/>
      <c r="H171" s="6"/>
      <c r="I171" s="4"/>
      <c r="J171" s="4"/>
      <c r="K171" s="4"/>
      <c r="L171" s="4"/>
      <c r="M171" s="4"/>
      <c r="N171" s="4"/>
      <c r="O171" s="4"/>
      <c r="P171" s="4"/>
    </row>
    <row r="172" spans="1:16" ht="12.75">
      <c r="A172" s="4"/>
      <c r="B172" s="4"/>
      <c r="C172" s="5"/>
      <c r="D172" s="6"/>
      <c r="E172" s="5"/>
      <c r="F172" s="6"/>
      <c r="G172" s="5"/>
      <c r="H172" s="6"/>
      <c r="I172" s="4"/>
      <c r="J172" s="4"/>
      <c r="K172" s="4"/>
      <c r="L172" s="4"/>
      <c r="M172" s="4"/>
      <c r="N172" s="4"/>
      <c r="O172" s="4"/>
      <c r="P172" s="4"/>
    </row>
    <row r="173" spans="1:16" ht="12.75">
      <c r="A173" s="4"/>
      <c r="B173" s="4"/>
      <c r="C173" s="5"/>
      <c r="D173" s="6"/>
      <c r="E173" s="5"/>
      <c r="F173" s="6"/>
      <c r="G173" s="5"/>
      <c r="H173" s="6"/>
      <c r="I173" s="4"/>
      <c r="J173" s="4"/>
      <c r="K173" s="4"/>
      <c r="L173" s="4"/>
      <c r="M173" s="4"/>
      <c r="N173" s="4"/>
      <c r="O173" s="4"/>
      <c r="P173" s="4"/>
    </row>
    <row r="174" spans="1:16" ht="12.75">
      <c r="A174" s="4"/>
      <c r="B174" s="4"/>
      <c r="C174" s="5"/>
      <c r="D174" s="6"/>
      <c r="E174" s="5"/>
      <c r="F174" s="6"/>
      <c r="G174" s="5"/>
      <c r="H174" s="6"/>
      <c r="I174" s="4"/>
      <c r="J174" s="4"/>
      <c r="K174" s="4"/>
      <c r="L174" s="4"/>
      <c r="M174" s="4"/>
      <c r="N174" s="4"/>
      <c r="O174" s="4"/>
      <c r="P174" s="4"/>
    </row>
    <row r="175" spans="1:16" ht="12.75">
      <c r="A175" s="4"/>
      <c r="B175" s="4"/>
      <c r="C175" s="5"/>
      <c r="D175" s="6"/>
      <c r="E175" s="5"/>
      <c r="F175" s="6"/>
      <c r="G175" s="5"/>
      <c r="H175" s="6"/>
      <c r="I175" s="4"/>
      <c r="J175" s="4"/>
      <c r="K175" s="4"/>
      <c r="L175" s="4"/>
      <c r="M175" s="4"/>
      <c r="N175" s="4"/>
      <c r="O175" s="4"/>
      <c r="P175" s="4"/>
    </row>
    <row r="176" spans="1:16" ht="12.75">
      <c r="A176" s="4"/>
      <c r="B176" s="4"/>
      <c r="C176" s="4"/>
      <c r="D176" s="8"/>
      <c r="E176" s="4"/>
      <c r="F176" s="4"/>
      <c r="G176" s="5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.75">
      <c r="A177" s="4"/>
      <c r="B177" s="4"/>
      <c r="C177" s="4"/>
      <c r="D177" s="8"/>
      <c r="E177" s="4"/>
      <c r="F177" s="4"/>
      <c r="G177" s="5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.75">
      <c r="A178" s="4"/>
      <c r="B178" s="4"/>
      <c r="C178" s="4"/>
      <c r="D178" s="8"/>
      <c r="E178" s="4"/>
      <c r="F178" s="4"/>
      <c r="G178" s="5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.75">
      <c r="A179" s="4"/>
      <c r="B179" s="4"/>
      <c r="C179" s="4"/>
      <c r="D179" s="8"/>
      <c r="E179" s="4"/>
      <c r="F179" s="4"/>
      <c r="G179" s="5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2.75">
      <c r="A180" s="4"/>
      <c r="B180" s="4"/>
      <c r="C180" s="4"/>
      <c r="D180" s="8"/>
      <c r="E180" s="4"/>
      <c r="F180" s="4"/>
      <c r="G180" s="5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.75">
      <c r="A181" s="4"/>
      <c r="B181" s="4"/>
      <c r="C181" s="4"/>
      <c r="D181" s="8"/>
      <c r="E181" s="4"/>
      <c r="F181" s="4"/>
      <c r="G181" s="5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.75">
      <c r="A182" s="4"/>
      <c r="B182" s="4"/>
      <c r="C182" s="4"/>
      <c r="D182" s="8"/>
      <c r="E182" s="4"/>
      <c r="F182" s="4"/>
      <c r="G182" s="5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.75">
      <c r="A183" s="4"/>
      <c r="B183" s="4"/>
      <c r="C183" s="4"/>
      <c r="D183" s="8"/>
      <c r="E183" s="4"/>
      <c r="F183" s="4"/>
      <c r="G183" s="5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.75">
      <c r="A184" s="4"/>
      <c r="B184" s="4"/>
      <c r="C184" s="4"/>
      <c r="D184" s="8"/>
      <c r="E184" s="4"/>
      <c r="F184" s="4"/>
      <c r="G184" s="5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.75">
      <c r="A185" s="4"/>
      <c r="B185" s="4"/>
      <c r="C185" s="4"/>
      <c r="D185" s="8"/>
      <c r="E185" s="4"/>
      <c r="F185" s="4"/>
      <c r="G185" s="5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.75">
      <c r="A186" s="4"/>
      <c r="B186" s="4"/>
      <c r="C186" s="4"/>
      <c r="D186" s="8"/>
      <c r="E186" s="4"/>
      <c r="F186" s="4"/>
      <c r="G186" s="5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.75">
      <c r="A187" s="4"/>
      <c r="B187" s="4"/>
      <c r="C187" s="4"/>
      <c r="D187" s="8"/>
      <c r="E187" s="4"/>
      <c r="F187" s="4"/>
      <c r="G187" s="5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.75">
      <c r="A188" s="4"/>
      <c r="B188" s="4"/>
      <c r="C188" s="4"/>
      <c r="D188" s="8"/>
      <c r="E188" s="4"/>
      <c r="F188" s="4"/>
      <c r="G188" s="5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.75">
      <c r="A189" s="4"/>
      <c r="B189" s="4"/>
      <c r="C189" s="4"/>
      <c r="D189" s="8"/>
      <c r="E189" s="4"/>
      <c r="F189" s="4"/>
      <c r="G189" s="5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2.75">
      <c r="A190" s="4"/>
      <c r="B190" s="4"/>
      <c r="C190" s="4"/>
      <c r="D190" s="8"/>
      <c r="E190" s="4"/>
      <c r="F190" s="4"/>
      <c r="G190" s="5"/>
      <c r="H190" s="4"/>
      <c r="I190" s="4"/>
      <c r="J190" s="4"/>
      <c r="K190" s="4"/>
      <c r="L190" s="4"/>
      <c r="M190" s="4"/>
      <c r="N190" s="4"/>
      <c r="O190" s="4"/>
      <c r="P190" s="4"/>
    </row>
    <row r="191" spans="4:7" ht="12">
      <c r="D191" s="2"/>
      <c r="G191" s="1"/>
    </row>
    <row r="192" spans="4:7" ht="12">
      <c r="D192" s="2"/>
      <c r="G192" s="1"/>
    </row>
    <row r="193" spans="4:7" ht="12">
      <c r="D193" s="2"/>
      <c r="G193" s="1"/>
    </row>
    <row r="194" spans="4:7" ht="12">
      <c r="D194" s="2"/>
      <c r="G194" s="1"/>
    </row>
    <row r="195" spans="4:7" ht="12">
      <c r="D195" s="2"/>
      <c r="G195" s="1"/>
    </row>
  </sheetData>
  <sheetProtection/>
  <mergeCells count="5">
    <mergeCell ref="B1:H1"/>
    <mergeCell ref="B3:H3"/>
    <mergeCell ref="G6:H6"/>
    <mergeCell ref="E6:F6"/>
    <mergeCell ref="C6:D6"/>
  </mergeCells>
  <printOptions/>
  <pageMargins left="0.984251968503937" right="0" top="0" bottom="0.5905511811023623" header="0" footer="0"/>
  <pageSetup firstPageNumber="891" useFirstPageNumber="1" horizontalDpi="600" verticalDpi="600" orientation="landscape" scale="66" r:id="rId2"/>
  <headerFooter alignWithMargins="0">
    <oddFooter>&amp;C&amp;"Arial,Negrita"&amp;P</oddFooter>
  </headerFooter>
  <rowBreaks count="2" manualBreakCount="2">
    <brk id="63" max="7" man="1"/>
    <brk id="11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joe</cp:lastModifiedBy>
  <cp:lastPrinted>2012-08-24T00:38:51Z</cp:lastPrinted>
  <dcterms:created xsi:type="dcterms:W3CDTF">2004-02-02T22:51:12Z</dcterms:created>
  <dcterms:modified xsi:type="dcterms:W3CDTF">2012-08-24T00:39:00Z</dcterms:modified>
  <cp:category/>
  <cp:version/>
  <cp:contentType/>
  <cp:contentStatus/>
</cp:coreProperties>
</file>