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86" windowWidth="10275" windowHeight="8370" activeTab="0"/>
  </bookViews>
  <sheets>
    <sheet name="19.9 1a y 2a PARTE" sheetId="1" r:id="rId1"/>
    <sheet name="19.9 3a PARTE" sheetId="2" r:id="rId2"/>
  </sheets>
  <definedNames>
    <definedName name="_Key1" localSheetId="0" hidden="1">'19.9 1a y 2a PARTE'!#REF!</definedName>
    <definedName name="_Key1" localSheetId="1" hidden="1">'19.9 3a PARTE'!#REF!</definedName>
    <definedName name="_Key1" hidden="1">#REF!</definedName>
    <definedName name="_Order1" hidden="1">255</definedName>
    <definedName name="_Regression_Int" localSheetId="0" hidden="1">1</definedName>
    <definedName name="_Regression_Int" localSheetId="1" hidden="1">1</definedName>
    <definedName name="a" localSheetId="1" hidden="1">#REF!</definedName>
    <definedName name="a" hidden="1">#REF!</definedName>
    <definedName name="_xlnm.Print_Area" localSheetId="0">'19.9 1a y 2a PARTE'!$A$1:$Q$128</definedName>
    <definedName name="_xlnm.Print_Area" localSheetId="1">'19.9 3a PARTE'!$A$1:$T$65</definedName>
    <definedName name="SDASD" localSheetId="0" hidden="1">#REF!</definedName>
    <definedName name="SDASD" localSheetId="1" hidden="1">#REF!</definedName>
    <definedName name="SDASD" hidden="1">#REF!</definedName>
  </definedNames>
  <calcPr fullCalcOnLoad="1"/>
</workbook>
</file>

<file path=xl/sharedStrings.xml><?xml version="1.0" encoding="utf-8"?>
<sst xmlns="http://schemas.openxmlformats.org/spreadsheetml/2006/main" count="222" uniqueCount="84">
  <si>
    <t>SUBTOTAL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</si>
  <si>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</si>
  <si>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</si>
  <si>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</si>
  <si>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</si>
  <si>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</si>
  <si>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</si>
  <si>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</si>
  <si>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</si>
  <si>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</si>
  <si>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</si>
  <si>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</si>
  <si>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</si>
  <si>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</si>
  <si>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</si>
  <si>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</si>
  <si>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</si>
  <si>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</si>
  <si>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</si>
  <si>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</si>
  <si>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</si>
  <si>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</si>
  <si>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</si>
  <si>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</si>
  <si>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</si>
  <si>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</si>
  <si>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</si>
  <si>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</si>
  <si>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</si>
  <si>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</si>
  <si>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</si>
  <si>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EXTRACCION</t>
  </si>
  <si>
    <t>DRENADO DE ABSCESO</t>
  </si>
  <si>
    <t>OBTURACION TEMPORAL</t>
  </si>
  <si>
    <t>FUENTE: INFORME MENSUAL DE ACTIVIDADES DE LAS SUBDELEGACIONES MEDICAS  SM10-21</t>
  </si>
  <si>
    <t>H.R. "PRIMERO DE OCTUBRE"</t>
  </si>
  <si>
    <t>H.R. "LEON"</t>
  </si>
  <si>
    <t>HOSPITALES REGIONALES</t>
  </si>
  <si>
    <t>MEXICO</t>
  </si>
  <si>
    <t>AREA FORANEA</t>
  </si>
  <si>
    <t>DISTRITO FEDERAL</t>
  </si>
  <si>
    <t>T O T A L</t>
  </si>
  <si>
    <t>NO D.H.</t>
  </si>
  <si>
    <t>D.H.</t>
  </si>
  <si>
    <t>DELEGACION</t>
  </si>
  <si>
    <t>PROTESIS REMOVIBLE</t>
  </si>
  <si>
    <t>PROTESIS FIJA</t>
  </si>
  <si>
    <t>CIRUGIA BUCAL</t>
  </si>
  <si>
    <t xml:space="preserve"> A     C     T     I     V     I     D     A     D     E     S</t>
  </si>
  <si>
    <t xml:space="preserve">                 SUBTOTAL</t>
  </si>
  <si>
    <t>SEGUNDA PARTE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</si>
  <si>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</si>
  <si>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</si>
  <si>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</si>
  <si>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</si>
  <si>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</si>
  <si>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</si>
  <si>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>TERAPIA PULPAR: RECUBRIMIENTO PULPAR INDIRECTO, DIRECTO, ACCESO Y PULPOTOMIA</t>
  </si>
  <si>
    <t>OBTURACION</t>
  </si>
  <si>
    <t>CON AMALGAMA (INCLUYE EL PULIDO DE LA MISMA)</t>
  </si>
  <si>
    <t>CON IONOMERO DE VIDRIO</t>
  </si>
  <si>
    <t>CON RESINA</t>
  </si>
  <si>
    <t>DETRARTAJE: ELIMINACION DE SARRO SUPRAGINGIVAL</t>
  </si>
  <si>
    <t>PERIODONCIA</t>
  </si>
  <si>
    <t>ORTODONCIA</t>
  </si>
  <si>
    <t>ODONTOPEDIATRIA</t>
  </si>
  <si>
    <t>TECNICAS DE REHABILITACION ATRAUMATICA  (TRA)</t>
  </si>
  <si>
    <t>ENDODONCIA</t>
  </si>
  <si>
    <t>D.H. = DERECHOHABIENTES</t>
  </si>
  <si>
    <t>NO D.H. = NO DERECHOHABIENTES</t>
  </si>
  <si>
    <t>SEMANA NACIONAL DE SALUD BUCAL</t>
  </si>
  <si>
    <t>SEMANA NACIONAL DE SALUD</t>
  </si>
  <si>
    <t>A     C     T     I     V     I     D     A     D     E     S</t>
  </si>
  <si>
    <t>FUENTE: SISTEMA EN LINEA DE INFORMACION ESTADISTICA DE MEDICINA PREVENTIVA:  INFORME MENSUAL DE ACTIVIDADES DE LAS SUBDELEGACIONES MEDICAS  SM10-21</t>
  </si>
  <si>
    <t>H.R. "LIC. ADOLFO LOPEZ MATEOS"</t>
  </si>
  <si>
    <t>H.R. "DR. VALENTIN GOMEZ FARIAS"</t>
  </si>
  <si>
    <t>19. 9  ACTIVIDADES DE ODONTOLOGIA CURATIVA PRIMER NIVEL DE ATENCION POR DELEGACION</t>
  </si>
  <si>
    <t>19. 9  ACTIVIDADES DE ODONTOLOGIA CURATIVA SEGUNDO Y TERCER NIVEL DE ATENCION POR  POR DELEGACION</t>
  </si>
  <si>
    <t>ACTIVIDADES CURATIVAS DIVERSAS, CEMENTADO DE INCRUSTACIONES, AJUSTE DE PROTESIS Y DESGASTE SELECTIVO</t>
  </si>
  <si>
    <t>OTRAS ATENCIONES</t>
  </si>
  <si>
    <t>H.R. "DR. V. GOMEZ FARIAS"</t>
  </si>
  <si>
    <t>H.R. "LIC. A. LOPEZ MATEOS"</t>
  </si>
  <si>
    <t>ANUARIO ESTADISTICO 2011</t>
  </si>
  <si>
    <t>H.R. "CENTENARIO DE LA REVOLUCION MEXICANA"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</si>
</sst>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8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51" applyFont="1" applyBorder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3" fillId="0" borderId="0" xfId="51" applyFont="1" applyFill="1" applyAlignment="1">
      <alignment horizontal="left" vertical="center"/>
      <protection/>
    </xf>
    <xf numFmtId="0" fontId="3" fillId="0" borderId="0" xfId="51" applyFont="1" applyAlignment="1" applyProtection="1">
      <alignment vertical="center"/>
      <protection/>
    </xf>
    <xf numFmtId="0" fontId="3" fillId="0" borderId="10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>
      <alignment vertical="center"/>
      <protection/>
    </xf>
    <xf numFmtId="0" fontId="2" fillId="0" borderId="11" xfId="51" applyFont="1" applyBorder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vertical="center"/>
      <protection/>
    </xf>
    <xf numFmtId="0" fontId="2" fillId="0" borderId="0" xfId="51" applyFont="1" applyAlignment="1" applyProtection="1">
      <alignment horizontal="center" vertical="center"/>
      <protection/>
    </xf>
    <xf numFmtId="0" fontId="2" fillId="0" borderId="0" xfId="51" applyFont="1" applyBorder="1" applyAlignment="1" applyProtection="1">
      <alignment horizontal="center" vertical="center"/>
      <protection/>
    </xf>
    <xf numFmtId="164" fontId="2" fillId="0" borderId="0" xfId="51" applyNumberFormat="1" applyFont="1" applyBorder="1" applyAlignment="1" applyProtection="1">
      <alignment horizontal="center" vertical="center"/>
      <protection/>
    </xf>
    <xf numFmtId="164" fontId="2" fillId="0" borderId="0" xfId="51" applyNumberFormat="1" applyFont="1" applyAlignment="1" applyProtection="1">
      <alignment horizontal="left" vertical="center"/>
      <protection/>
    </xf>
    <xf numFmtId="164" fontId="2" fillId="0" borderId="0" xfId="51" applyNumberFormat="1" applyFont="1" applyBorder="1" applyAlignment="1" applyProtection="1">
      <alignment vertical="center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/>
      <protection/>
    </xf>
    <xf numFmtId="164" fontId="2" fillId="0" borderId="10" xfId="51" applyNumberFormat="1" applyFont="1" applyBorder="1" applyAlignment="1" applyProtection="1">
      <alignment horizontal="center" vertical="center"/>
      <protection/>
    </xf>
    <xf numFmtId="164" fontId="2" fillId="0" borderId="11" xfId="51" applyNumberFormat="1" applyFont="1" applyBorder="1" applyAlignment="1" applyProtection="1">
      <alignment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2" fillId="0" borderId="0" xfId="51" applyFont="1" applyAlignment="1">
      <alignment horizontal="centerContinuous" vertical="center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2" fillId="0" borderId="11" xfId="51" applyFont="1" applyBorder="1" applyAlignment="1" applyProtection="1">
      <alignment horizontal="centerContinuous" vertical="center"/>
      <protection/>
    </xf>
    <xf numFmtId="0" fontId="2" fillId="0" borderId="11" xfId="51" applyFont="1" applyBorder="1" applyAlignment="1">
      <alignment horizontal="centerContinuous" vertical="center"/>
      <protection/>
    </xf>
    <xf numFmtId="0" fontId="3" fillId="0" borderId="0" xfId="51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3" fontId="3" fillId="0" borderId="0" xfId="51" applyNumberFormat="1" applyFont="1" applyAlignment="1" applyProtection="1">
      <alignment horizontal="right" vertical="center"/>
      <protection/>
    </xf>
    <xf numFmtId="3" fontId="2" fillId="0" borderId="0" xfId="51" applyNumberFormat="1" applyFont="1" applyAlignment="1" applyProtection="1">
      <alignment horizontal="right" vertical="center"/>
      <protection/>
    </xf>
    <xf numFmtId="0" fontId="2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3" fillId="0" borderId="10" xfId="51" applyFont="1" applyFill="1" applyBorder="1" applyAlignment="1" applyProtection="1">
      <alignment horizontal="centerContinuous" vertical="center"/>
      <protection/>
    </xf>
    <xf numFmtId="0" fontId="2" fillId="0" borderId="11" xfId="51" applyFont="1" applyFill="1" applyBorder="1" applyAlignment="1">
      <alignment vertical="center"/>
      <protection/>
    </xf>
    <xf numFmtId="3" fontId="2" fillId="0" borderId="11" xfId="51" applyNumberFormat="1" applyFont="1" applyFill="1" applyBorder="1" applyAlignment="1">
      <alignment vertical="center"/>
      <protection/>
    </xf>
    <xf numFmtId="0" fontId="2" fillId="0" borderId="11" xfId="51" applyFont="1" applyFill="1" applyBorder="1" applyAlignment="1" applyProtection="1">
      <alignment horizontal="centerContinuous" vertical="center"/>
      <protection/>
    </xf>
    <xf numFmtId="0" fontId="2" fillId="0" borderId="11" xfId="51" applyFont="1" applyFill="1" applyBorder="1" applyAlignment="1">
      <alignment horizontal="centerContinuous" vertical="center"/>
      <protection/>
    </xf>
    <xf numFmtId="164" fontId="2" fillId="0" borderId="0" xfId="51" applyNumberFormat="1" applyFont="1" applyFill="1" applyAlignment="1" applyProtection="1">
      <alignment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2" fillId="0" borderId="11" xfId="51" applyFont="1" applyFill="1" applyBorder="1" applyAlignment="1" applyProtection="1">
      <alignment horizontal="centerContinuous" vertical="center" wrapText="1"/>
      <protection/>
    </xf>
    <xf numFmtId="0" fontId="2" fillId="0" borderId="0" xfId="51" applyFont="1" applyFill="1" applyAlignment="1" applyProtection="1">
      <alignment horizontal="center" vertical="center"/>
      <protection/>
    </xf>
    <xf numFmtId="164" fontId="2" fillId="0" borderId="0" xfId="51" applyNumberFormat="1" applyFont="1" applyFill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left" vertical="center"/>
      <protection/>
    </xf>
    <xf numFmtId="164" fontId="2" fillId="0" borderId="11" xfId="51" applyNumberFormat="1" applyFont="1" applyFill="1" applyBorder="1" applyAlignment="1">
      <alignment vertical="center"/>
      <protection/>
    </xf>
    <xf numFmtId="164" fontId="2" fillId="0" borderId="0" xfId="51" applyNumberFormat="1" applyFont="1" applyFill="1" applyAlignment="1" applyProtection="1">
      <alignment horizontal="left" vertical="center"/>
      <protection/>
    </xf>
    <xf numFmtId="164" fontId="2" fillId="0" borderId="11" xfId="51" applyNumberFormat="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 wrapText="1"/>
      <protection/>
    </xf>
    <xf numFmtId="0" fontId="2" fillId="0" borderId="0" xfId="51" applyFont="1" applyFill="1" applyAlignment="1" applyProtection="1">
      <alignment horizontal="centerContinuous" vertical="center" wrapText="1"/>
      <protection/>
    </xf>
    <xf numFmtId="0" fontId="4" fillId="0" borderId="0" xfId="51" applyFont="1" applyBorder="1" applyAlignment="1">
      <alignment vertical="center"/>
      <protection/>
    </xf>
    <xf numFmtId="0" fontId="5" fillId="0" borderId="0" xfId="51" applyFont="1" applyAlignment="1" applyProtection="1">
      <alignment vertical="center"/>
      <protection/>
    </xf>
    <xf numFmtId="0" fontId="5" fillId="0" borderId="0" xfId="51" applyFont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center" vertical="center"/>
      <protection/>
    </xf>
    <xf numFmtId="3" fontId="5" fillId="0" borderId="0" xfId="51" applyNumberFormat="1" applyFont="1" applyAlignment="1" applyProtection="1">
      <alignment horizontal="right" vertical="center"/>
      <protection/>
    </xf>
    <xf numFmtId="3" fontId="4" fillId="0" borderId="0" xfId="51" applyNumberFormat="1" applyFont="1" applyAlignment="1" applyProtection="1">
      <alignment horizontal="right" vertical="center"/>
      <protection/>
    </xf>
    <xf numFmtId="164" fontId="4" fillId="0" borderId="0" xfId="51" applyNumberFormat="1" applyFont="1" applyBorder="1" applyAlignment="1" applyProtection="1">
      <alignment vertical="center"/>
      <protection/>
    </xf>
    <xf numFmtId="164" fontId="4" fillId="0" borderId="0" xfId="51" applyNumberFormat="1" applyFont="1" applyAlignment="1" applyProtection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10" xfId="51" applyFont="1" applyFill="1" applyBorder="1" applyAlignment="1">
      <alignment horizontal="centerContinuous" vertical="center"/>
      <protection/>
    </xf>
    <xf numFmtId="0" fontId="0" fillId="0" borderId="0" xfId="0" applyAlignment="1">
      <alignment vertical="center" wrapText="1"/>
    </xf>
    <xf numFmtId="0" fontId="9" fillId="0" borderId="0" xfId="51" applyFont="1" applyFill="1" applyAlignment="1" applyProtection="1">
      <alignment vertical="center" wrapText="1"/>
      <protection/>
    </xf>
    <xf numFmtId="164" fontId="10" fillId="0" borderId="0" xfId="51" applyNumberFormat="1" applyFont="1" applyAlignment="1" applyProtection="1">
      <alignment horizontal="left" vertical="center"/>
      <protection/>
    </xf>
    <xf numFmtId="3" fontId="10" fillId="0" borderId="0" xfId="51" applyNumberFormat="1" applyFont="1" applyAlignment="1" applyProtection="1">
      <alignment horizontal="right" vertical="center"/>
      <protection/>
    </xf>
    <xf numFmtId="164" fontId="11" fillId="0" borderId="0" xfId="51" applyNumberFormat="1" applyFont="1" applyAlignment="1" applyProtection="1">
      <alignment vertical="center"/>
      <protection/>
    </xf>
    <xf numFmtId="3" fontId="11" fillId="0" borderId="0" xfId="51" applyNumberFormat="1" applyFont="1" applyAlignment="1" applyProtection="1">
      <alignment horizontal="right" vertical="center"/>
      <protection/>
    </xf>
    <xf numFmtId="164" fontId="11" fillId="0" borderId="0" xfId="51" applyNumberFormat="1" applyFont="1" applyAlignment="1" applyProtection="1">
      <alignment horizontal="left" vertical="center"/>
      <protection/>
    </xf>
    <xf numFmtId="0" fontId="10" fillId="0" borderId="0" xfId="51" applyFont="1" applyAlignment="1" applyProtection="1">
      <alignment horizontal="left" vertical="center"/>
      <protection/>
    </xf>
    <xf numFmtId="0" fontId="11" fillId="0" borderId="0" xfId="51" applyFont="1" applyBorder="1" applyAlignment="1" applyProtection="1">
      <alignment horizontal="left" vertical="center"/>
      <protection/>
    </xf>
    <xf numFmtId="0" fontId="11" fillId="0" borderId="0" xfId="51" applyFont="1" applyFill="1" applyAlignment="1" applyProtection="1">
      <alignment horizontal="left" vertical="center"/>
      <protection/>
    </xf>
    <xf numFmtId="0" fontId="11" fillId="0" borderId="0" xfId="51" applyFont="1" applyFill="1" applyBorder="1" applyAlignment="1" applyProtection="1">
      <alignment horizontal="left" vertical="center"/>
      <protection/>
    </xf>
    <xf numFmtId="0" fontId="11" fillId="0" borderId="10" xfId="51" applyFont="1" applyFill="1" applyBorder="1" applyAlignment="1" applyProtection="1">
      <alignment horizontal="left" vertical="center"/>
      <protection/>
    </xf>
    <xf numFmtId="164" fontId="10" fillId="0" borderId="0" xfId="51" applyNumberFormat="1" applyFont="1" applyFill="1" applyAlignment="1" applyProtection="1">
      <alignment horizontal="left" vertical="center"/>
      <protection/>
    </xf>
    <xf numFmtId="3" fontId="10" fillId="0" borderId="0" xfId="51" applyNumberFormat="1" applyFont="1" applyFill="1" applyAlignment="1" applyProtection="1">
      <alignment horizontal="right" vertical="center"/>
      <protection/>
    </xf>
    <xf numFmtId="0" fontId="10" fillId="0" borderId="0" xfId="51" applyFont="1" applyFill="1" applyAlignment="1">
      <alignment vertical="center"/>
      <protection/>
    </xf>
    <xf numFmtId="3" fontId="10" fillId="0" borderId="0" xfId="51" applyNumberFormat="1" applyFont="1" applyFill="1" applyAlignment="1">
      <alignment horizontal="right" vertical="center"/>
      <protection/>
    </xf>
    <xf numFmtId="3" fontId="10" fillId="0" borderId="0" xfId="51" applyNumberFormat="1" applyFont="1" applyFill="1" applyAlignment="1">
      <alignment vertical="center"/>
      <protection/>
    </xf>
    <xf numFmtId="0" fontId="10" fillId="0" borderId="0" xfId="51" applyFont="1" applyFill="1" applyAlignment="1">
      <alignment horizontal="center" vertical="center"/>
      <protection/>
    </xf>
    <xf numFmtId="164" fontId="10" fillId="0" borderId="0" xfId="51" applyNumberFormat="1" applyFont="1" applyFill="1" applyAlignment="1" applyProtection="1">
      <alignment vertical="center"/>
      <protection/>
    </xf>
    <xf numFmtId="164" fontId="11" fillId="0" borderId="0" xfId="51" applyNumberFormat="1" applyFont="1" applyFill="1" applyAlignment="1" applyProtection="1">
      <alignment vertical="center"/>
      <protection/>
    </xf>
    <xf numFmtId="3" fontId="11" fillId="0" borderId="0" xfId="51" applyNumberFormat="1" applyFont="1" applyFill="1" applyAlignment="1" applyProtection="1">
      <alignment horizontal="right" vertical="center"/>
      <protection/>
    </xf>
    <xf numFmtId="0" fontId="11" fillId="0" borderId="0" xfId="51" applyFont="1" applyFill="1" applyAlignment="1">
      <alignment vertical="center"/>
      <protection/>
    </xf>
    <xf numFmtId="3" fontId="11" fillId="0" borderId="0" xfId="51" applyNumberFormat="1" applyFont="1" applyFill="1" applyAlignment="1">
      <alignment horizontal="right" vertical="center"/>
      <protection/>
    </xf>
    <xf numFmtId="3" fontId="10" fillId="0" borderId="0" xfId="51" applyNumberFormat="1" applyFont="1" applyFill="1" applyAlignment="1">
      <alignment horizontal="center" vertical="center"/>
      <protection/>
    </xf>
    <xf numFmtId="3" fontId="11" fillId="0" borderId="0" xfId="51" applyNumberFormat="1" applyFont="1" applyFill="1" applyAlignment="1" applyProtection="1">
      <alignment horizontal="center" vertical="center"/>
      <protection/>
    </xf>
    <xf numFmtId="164" fontId="11" fillId="0" borderId="0" xfId="51" applyNumberFormat="1" applyFont="1" applyFill="1" applyAlignment="1" applyProtection="1">
      <alignment horizontal="left" vertical="center"/>
      <protection/>
    </xf>
    <xf numFmtId="164" fontId="11" fillId="0" borderId="0" xfId="51" applyNumberFormat="1" applyFont="1" applyFill="1" applyAlignment="1">
      <alignment vertical="center"/>
      <protection/>
    </xf>
    <xf numFmtId="0" fontId="10" fillId="0" borderId="0" xfId="51" applyFont="1" applyFill="1" applyAlignment="1" applyProtection="1">
      <alignment horizontal="left" vertical="center"/>
      <protection/>
    </xf>
    <xf numFmtId="3" fontId="11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2" fillId="0" borderId="0" xfId="51" applyNumberFormat="1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51" applyFont="1" applyFill="1" applyAlignment="1">
      <alignment horizontal="right" vertical="center"/>
      <protection/>
    </xf>
    <xf numFmtId="3" fontId="2" fillId="0" borderId="0" xfId="51" applyNumberFormat="1" applyFont="1" applyFill="1" applyAlignment="1">
      <alignment horizontal="right"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164" fontId="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0" fontId="7" fillId="0" borderId="0" xfId="51" applyFont="1" applyFill="1" applyAlignment="1">
      <alignment horizontal="right" vertical="center"/>
      <protection/>
    </xf>
    <xf numFmtId="0" fontId="2" fillId="0" borderId="10" xfId="51" applyFont="1" applyFill="1" applyBorder="1" applyAlignment="1" applyProtection="1">
      <alignment horizontal="center" vertical="center" wrapText="1"/>
      <protection/>
    </xf>
    <xf numFmtId="0" fontId="2" fillId="0" borderId="0" xfId="51" applyFont="1" applyFill="1" applyAlignment="1" applyProtection="1">
      <alignment horizontal="center" vertical="center" wrapText="1"/>
      <protection/>
    </xf>
    <xf numFmtId="0" fontId="2" fillId="0" borderId="11" xfId="51" applyFont="1" applyFill="1" applyBorder="1" applyAlignment="1" applyProtection="1">
      <alignment horizontal="center" vertical="center" wrapText="1"/>
      <protection/>
    </xf>
    <xf numFmtId="0" fontId="6" fillId="0" borderId="0" xfId="51" applyFont="1" applyFill="1" applyAlignment="1" applyProtection="1">
      <alignment horizontal="center" vertical="center"/>
      <protection/>
    </xf>
    <xf numFmtId="0" fontId="6" fillId="0" borderId="0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51" applyFont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600075</xdr:colOff>
      <xdr:row>3</xdr:row>
      <xdr:rowOff>142875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64</xdr:row>
      <xdr:rowOff>85725</xdr:rowOff>
    </xdr:from>
    <xdr:to>
      <xdr:col>1</xdr:col>
      <xdr:colOff>600075</xdr:colOff>
      <xdr:row>67</xdr:row>
      <xdr:rowOff>152400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182475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600075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F0"/>
  </sheetPr>
  <dimension ref="B1:AM128"/>
  <sheetViews>
    <sheetView showGridLines="0" showZeros="0" tabSelected="1" view="pageBreakPreview" zoomScale="68" zoomScaleSheetLayoutView="68" zoomScalePageLayoutView="0" workbookViewId="0" topLeftCell="A1">
      <selection activeCell="A1" sqref="A1"/>
    </sheetView>
  </sheetViews>
  <sheetFormatPr defaultColWidth="11.00390625" defaultRowHeight="15"/>
  <cols>
    <col min="1" max="1" width="1.8515625" style="29" customWidth="1"/>
    <col min="2" max="2" width="46.28125" style="29" customWidth="1"/>
    <col min="3" max="6" width="12.7109375" style="29" customWidth="1"/>
    <col min="7" max="7" width="11.7109375" style="29" customWidth="1"/>
    <col min="8" max="8" width="11.421875" style="29" customWidth="1"/>
    <col min="9" max="9" width="11.8515625" style="29" customWidth="1"/>
    <col min="10" max="10" width="12.7109375" style="29" customWidth="1"/>
    <col min="11" max="17" width="9.57421875" style="29" customWidth="1"/>
    <col min="18" max="18" width="9.8515625" style="29" customWidth="1"/>
    <col min="19" max="19" width="11.7109375" style="29" customWidth="1"/>
    <col min="20" max="20" width="10.421875" style="29" customWidth="1"/>
    <col min="21" max="23" width="12.7109375" style="29" customWidth="1"/>
    <col min="24" max="27" width="15.7109375" style="29" customWidth="1"/>
    <col min="28" max="31" width="12.140625" style="29" customWidth="1"/>
    <col min="32" max="32" width="9.8515625" style="29" customWidth="1"/>
    <col min="33" max="36" width="11.00390625" style="29" customWidth="1"/>
    <col min="37" max="37" width="12.140625" style="29" customWidth="1"/>
    <col min="38" max="39" width="9.8515625" style="29" customWidth="1"/>
    <col min="40" max="41" width="8.7109375" style="29" customWidth="1"/>
    <col min="42" max="16384" width="11.00390625" style="29" customWidth="1"/>
  </cols>
  <sheetData>
    <row r="1" spans="2:17" ht="12.75">
      <c r="B1" s="96" t="s">
        <v>82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12.75">
      <c r="B2" s="5"/>
      <c r="P2" s="30"/>
      <c r="Q2" s="31"/>
    </row>
    <row r="3" spans="2:17" ht="18">
      <c r="B3" s="100" t="s">
        <v>76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8">
      <c r="B4" s="101" t="s">
        <v>51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2:17" ht="12.75">
      <c r="B5" s="33"/>
      <c r="C5" s="32"/>
      <c r="D5" s="33"/>
      <c r="E5" s="33"/>
      <c r="F5" s="33"/>
      <c r="G5" s="33"/>
      <c r="H5" s="33"/>
      <c r="I5" s="33"/>
      <c r="J5" s="33"/>
      <c r="K5" s="20"/>
      <c r="L5" s="20"/>
      <c r="M5" s="20"/>
      <c r="N5" s="20"/>
      <c r="O5" s="20"/>
      <c r="P5" s="20"/>
      <c r="Q5" s="20"/>
    </row>
    <row r="6" spans="2:39" ht="12.75">
      <c r="B6" s="34"/>
      <c r="C6" s="35"/>
      <c r="D6" s="34"/>
      <c r="F6" s="36" t="s">
        <v>72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AM6" s="38"/>
    </row>
    <row r="7" spans="6:39" ht="24.75" customHeight="1">
      <c r="F7" s="98" t="s">
        <v>57</v>
      </c>
      <c r="G7" s="98"/>
      <c r="H7" s="98" t="s">
        <v>33</v>
      </c>
      <c r="I7" s="98"/>
      <c r="J7" s="98" t="s">
        <v>66</v>
      </c>
      <c r="K7" s="98"/>
      <c r="L7" s="97" t="s">
        <v>58</v>
      </c>
      <c r="M7" s="97"/>
      <c r="N7" s="97"/>
      <c r="O7" s="97"/>
      <c r="P7" s="97"/>
      <c r="Q7" s="97"/>
      <c r="AM7" s="38"/>
    </row>
    <row r="8" spans="4:39" ht="43.5" customHeight="1">
      <c r="D8" s="39" t="s">
        <v>49</v>
      </c>
      <c r="F8" s="98"/>
      <c r="G8" s="98"/>
      <c r="H8" s="98"/>
      <c r="I8" s="98"/>
      <c r="J8" s="98"/>
      <c r="K8" s="98"/>
      <c r="L8" s="40" t="s">
        <v>59</v>
      </c>
      <c r="M8" s="40"/>
      <c r="N8" s="99" t="s">
        <v>60</v>
      </c>
      <c r="O8" s="99"/>
      <c r="P8" s="40" t="s">
        <v>61</v>
      </c>
      <c r="Q8" s="40"/>
      <c r="AM8" s="38"/>
    </row>
    <row r="9" spans="2:39" ht="12.75">
      <c r="B9" s="41" t="s">
        <v>44</v>
      </c>
      <c r="C9" s="41" t="s">
        <v>30</v>
      </c>
      <c r="D9" s="41" t="s">
        <v>43</v>
      </c>
      <c r="E9" s="42" t="s">
        <v>42</v>
      </c>
      <c r="F9" s="41" t="s">
        <v>43</v>
      </c>
      <c r="G9" s="42" t="s">
        <v>42</v>
      </c>
      <c r="H9" s="41" t="s">
        <v>43</v>
      </c>
      <c r="I9" s="42" t="s">
        <v>42</v>
      </c>
      <c r="J9" s="41" t="s">
        <v>43</v>
      </c>
      <c r="K9" s="42" t="s">
        <v>42</v>
      </c>
      <c r="L9" s="41" t="s">
        <v>43</v>
      </c>
      <c r="M9" s="42" t="s">
        <v>42</v>
      </c>
      <c r="N9" s="41" t="s">
        <v>43</v>
      </c>
      <c r="O9" s="42" t="s">
        <v>42</v>
      </c>
      <c r="P9" s="41" t="s">
        <v>43</v>
      </c>
      <c r="Q9" s="42" t="s">
        <v>42</v>
      </c>
      <c r="AM9" s="38"/>
    </row>
    <row r="10" spans="2:39" ht="12.75">
      <c r="B10" s="43"/>
      <c r="C10" s="4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AM10" s="38"/>
    </row>
    <row r="11" spans="2:39" s="73" customFormat="1" ht="15">
      <c r="B11" s="71" t="s">
        <v>41</v>
      </c>
      <c r="C11" s="72">
        <f>SUM(C13+C20+C54)</f>
        <v>1494217</v>
      </c>
      <c r="D11" s="72">
        <f>SUM(D13+D20+D54)</f>
        <v>1481614</v>
      </c>
      <c r="E11" s="72">
        <f aca="true" t="shared" si="0" ref="E11:Q11">SUM(E13+E20+E54)</f>
        <v>12603</v>
      </c>
      <c r="F11" s="72">
        <f t="shared" si="0"/>
        <v>75872</v>
      </c>
      <c r="G11" s="72">
        <f t="shared" si="0"/>
        <v>72</v>
      </c>
      <c r="H11" s="72">
        <f t="shared" si="0"/>
        <v>314395</v>
      </c>
      <c r="I11" s="72">
        <f t="shared" si="0"/>
        <v>945</v>
      </c>
      <c r="J11" s="72">
        <f t="shared" si="0"/>
        <v>29493</v>
      </c>
      <c r="K11" s="72">
        <f t="shared" si="0"/>
        <v>22</v>
      </c>
      <c r="L11" s="72">
        <f t="shared" si="0"/>
        <v>311769</v>
      </c>
      <c r="M11" s="72">
        <f t="shared" si="0"/>
        <v>478</v>
      </c>
      <c r="N11" s="72">
        <f t="shared" si="0"/>
        <v>90513</v>
      </c>
      <c r="O11" s="72">
        <f t="shared" si="0"/>
        <v>513</v>
      </c>
      <c r="P11" s="72">
        <f t="shared" si="0"/>
        <v>89159</v>
      </c>
      <c r="Q11" s="72">
        <f t="shared" si="0"/>
        <v>85</v>
      </c>
      <c r="AB11" s="74"/>
      <c r="AC11" s="74"/>
      <c r="AD11" s="75"/>
      <c r="AE11" s="75"/>
      <c r="AF11" s="75"/>
      <c r="AG11" s="76"/>
      <c r="AM11" s="77"/>
    </row>
    <row r="12" spans="2:39" s="80" customFormat="1" ht="15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AB12" s="81"/>
      <c r="AC12" s="81"/>
      <c r="AG12" s="76"/>
      <c r="AM12" s="78"/>
    </row>
    <row r="13" spans="2:33" s="73" customFormat="1" ht="15">
      <c r="B13" s="71" t="s">
        <v>40</v>
      </c>
      <c r="C13" s="72">
        <f>SUM(C15:C18)</f>
        <v>443480</v>
      </c>
      <c r="D13" s="72">
        <f>SUM(D15:D18)</f>
        <v>441909</v>
      </c>
      <c r="E13" s="72">
        <f>SUM(E15:E18)</f>
        <v>1571</v>
      </c>
      <c r="F13" s="72">
        <f>SUM(F15:F18)</f>
        <v>22293</v>
      </c>
      <c r="G13" s="72">
        <f aca="true" t="shared" si="1" ref="G13:Q13">SUM(G15:G18)</f>
        <v>23</v>
      </c>
      <c r="H13" s="72">
        <f t="shared" si="1"/>
        <v>114125</v>
      </c>
      <c r="I13" s="72">
        <f t="shared" si="1"/>
        <v>356</v>
      </c>
      <c r="J13" s="72">
        <f t="shared" si="1"/>
        <v>14783</v>
      </c>
      <c r="K13" s="72">
        <f t="shared" si="1"/>
        <v>3</v>
      </c>
      <c r="L13" s="72">
        <f t="shared" si="1"/>
        <v>85379</v>
      </c>
      <c r="M13" s="72">
        <f t="shared" si="1"/>
        <v>12</v>
      </c>
      <c r="N13" s="72">
        <f t="shared" si="1"/>
        <v>30366</v>
      </c>
      <c r="O13" s="72">
        <f t="shared" si="1"/>
        <v>3</v>
      </c>
      <c r="P13" s="72">
        <f t="shared" si="1"/>
        <v>34361</v>
      </c>
      <c r="Q13" s="72">
        <f t="shared" si="1"/>
        <v>2</v>
      </c>
      <c r="AB13" s="74"/>
      <c r="AC13" s="74"/>
      <c r="AE13" s="75"/>
      <c r="AF13" s="75"/>
      <c r="AG13" s="82">
        <f>AE13-AF13</f>
        <v>0</v>
      </c>
    </row>
    <row r="14" spans="2:33" s="80" customFormat="1" ht="15">
      <c r="B14" s="78"/>
      <c r="C14" s="79"/>
      <c r="D14" s="81"/>
      <c r="E14" s="81"/>
      <c r="F14" s="83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AB14" s="81"/>
      <c r="AC14" s="81"/>
      <c r="AG14" s="76"/>
    </row>
    <row r="15" spans="2:33" s="80" customFormat="1" ht="15">
      <c r="B15" s="84" t="s">
        <v>52</v>
      </c>
      <c r="C15" s="79">
        <f>SUM(D15+E15)</f>
        <v>134079</v>
      </c>
      <c r="D15" s="81">
        <f aca="true" t="shared" si="2" ref="D15:E18">SUM(F15+H15+J15+L15+N15+P15+D79+F79+H79+J79+L79+N79)</f>
        <v>134022</v>
      </c>
      <c r="E15" s="81">
        <f t="shared" si="2"/>
        <v>57</v>
      </c>
      <c r="F15" s="89">
        <v>7019</v>
      </c>
      <c r="G15" s="29">
        <v>0</v>
      </c>
      <c r="H15" s="89">
        <v>32035</v>
      </c>
      <c r="I15" s="29">
        <v>5</v>
      </c>
      <c r="J15" s="89">
        <v>9115</v>
      </c>
      <c r="K15" s="29">
        <v>0</v>
      </c>
      <c r="L15" s="89">
        <v>24282</v>
      </c>
      <c r="M15" s="29">
        <v>0</v>
      </c>
      <c r="N15" s="89">
        <v>11135</v>
      </c>
      <c r="O15" s="29">
        <v>3</v>
      </c>
      <c r="P15" s="89">
        <v>13062</v>
      </c>
      <c r="Q15" s="29">
        <v>2</v>
      </c>
      <c r="AB15" s="79"/>
      <c r="AC15" s="79"/>
      <c r="AD15" s="78"/>
      <c r="AE15" s="85"/>
      <c r="AF15" s="85"/>
      <c r="AG15" s="76"/>
    </row>
    <row r="16" spans="2:33" s="80" customFormat="1" ht="15">
      <c r="B16" s="84" t="s">
        <v>53</v>
      </c>
      <c r="C16" s="79">
        <f>SUM(D16+E16)</f>
        <v>95135</v>
      </c>
      <c r="D16" s="81">
        <f t="shared" si="2"/>
        <v>94566</v>
      </c>
      <c r="E16" s="81">
        <f t="shared" si="2"/>
        <v>569</v>
      </c>
      <c r="F16" s="89">
        <v>3709</v>
      </c>
      <c r="G16" s="29">
        <v>0</v>
      </c>
      <c r="H16" s="89">
        <v>32353</v>
      </c>
      <c r="I16" s="29">
        <v>0</v>
      </c>
      <c r="J16" s="29">
        <v>488</v>
      </c>
      <c r="K16" s="29">
        <v>0</v>
      </c>
      <c r="L16" s="89">
        <v>25396</v>
      </c>
      <c r="M16" s="29">
        <v>0</v>
      </c>
      <c r="N16" s="89">
        <v>4383</v>
      </c>
      <c r="O16" s="29">
        <v>0</v>
      </c>
      <c r="P16" s="89">
        <v>5832</v>
      </c>
      <c r="Q16" s="29">
        <v>0</v>
      </c>
      <c r="AB16" s="81"/>
      <c r="AC16" s="81"/>
      <c r="AG16" s="76"/>
    </row>
    <row r="17" spans="2:33" s="80" customFormat="1" ht="15">
      <c r="B17" s="84" t="s">
        <v>54</v>
      </c>
      <c r="C17" s="79">
        <f>SUM(D17+E17)</f>
        <v>128779</v>
      </c>
      <c r="D17" s="81">
        <f t="shared" si="2"/>
        <v>128478</v>
      </c>
      <c r="E17" s="81">
        <f t="shared" si="2"/>
        <v>301</v>
      </c>
      <c r="F17" s="89">
        <v>7943</v>
      </c>
      <c r="G17" s="29">
        <v>6</v>
      </c>
      <c r="H17" s="89">
        <v>29373</v>
      </c>
      <c r="I17" s="29">
        <v>0</v>
      </c>
      <c r="J17" s="89">
        <v>4733</v>
      </c>
      <c r="K17" s="29">
        <v>0</v>
      </c>
      <c r="L17" s="89">
        <v>20587</v>
      </c>
      <c r="M17" s="29">
        <v>12</v>
      </c>
      <c r="N17" s="89">
        <v>8896</v>
      </c>
      <c r="O17" s="29">
        <v>0</v>
      </c>
      <c r="P17" s="89">
        <v>8775</v>
      </c>
      <c r="Q17" s="29">
        <v>0</v>
      </c>
      <c r="AB17" s="81"/>
      <c r="AC17" s="81"/>
      <c r="AG17" s="76"/>
    </row>
    <row r="18" spans="2:33" s="80" customFormat="1" ht="15">
      <c r="B18" s="84" t="s">
        <v>55</v>
      </c>
      <c r="C18" s="79">
        <f>SUM(D18+E18)</f>
        <v>85487</v>
      </c>
      <c r="D18" s="81">
        <f t="shared" si="2"/>
        <v>84843</v>
      </c>
      <c r="E18" s="81">
        <f t="shared" si="2"/>
        <v>644</v>
      </c>
      <c r="F18" s="89">
        <v>3622</v>
      </c>
      <c r="G18" s="29">
        <v>17</v>
      </c>
      <c r="H18" s="89">
        <v>20364</v>
      </c>
      <c r="I18" s="29">
        <v>351</v>
      </c>
      <c r="J18" s="29">
        <v>447</v>
      </c>
      <c r="K18" s="29">
        <v>3</v>
      </c>
      <c r="L18" s="89">
        <v>15114</v>
      </c>
      <c r="M18" s="29">
        <v>0</v>
      </c>
      <c r="N18" s="89">
        <v>5952</v>
      </c>
      <c r="O18" s="29">
        <v>0</v>
      </c>
      <c r="P18" s="89">
        <v>6692</v>
      </c>
      <c r="Q18" s="29">
        <v>0</v>
      </c>
      <c r="AB18" s="81"/>
      <c r="AC18" s="81"/>
      <c r="AG18" s="76"/>
    </row>
    <row r="19" spans="2:33" s="80" customFormat="1" ht="15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AB19" s="81"/>
      <c r="AC19" s="81"/>
      <c r="AD19" s="75"/>
      <c r="AE19" s="75"/>
      <c r="AF19" s="75"/>
      <c r="AG19" s="76"/>
    </row>
    <row r="20" spans="2:29" s="73" customFormat="1" ht="15">
      <c r="B20" s="71" t="s">
        <v>39</v>
      </c>
      <c r="C20" s="72">
        <f>SUM(C22:C52)</f>
        <v>1046285</v>
      </c>
      <c r="D20" s="72">
        <f>SUM(D22:D52)</f>
        <v>1035413</v>
      </c>
      <c r="E20" s="72">
        <f>SUM(E22:E52)</f>
        <v>10872</v>
      </c>
      <c r="F20" s="72">
        <f>SUM(F22:F52)</f>
        <v>53523</v>
      </c>
      <c r="G20" s="72">
        <f aca="true" t="shared" si="3" ref="G20:Q20">SUM(G22:G52)</f>
        <v>49</v>
      </c>
      <c r="H20" s="72">
        <f t="shared" si="3"/>
        <v>200214</v>
      </c>
      <c r="I20" s="72">
        <f t="shared" si="3"/>
        <v>589</v>
      </c>
      <c r="J20" s="72">
        <f t="shared" si="3"/>
        <v>14704</v>
      </c>
      <c r="K20" s="72">
        <f t="shared" si="3"/>
        <v>19</v>
      </c>
      <c r="L20" s="72">
        <f t="shared" si="3"/>
        <v>225651</v>
      </c>
      <c r="M20" s="72">
        <f t="shared" si="3"/>
        <v>466</v>
      </c>
      <c r="N20" s="72">
        <f t="shared" si="3"/>
        <v>60091</v>
      </c>
      <c r="O20" s="72">
        <f t="shared" si="3"/>
        <v>510</v>
      </c>
      <c r="P20" s="72">
        <f t="shared" si="3"/>
        <v>54051</v>
      </c>
      <c r="Q20" s="72">
        <f t="shared" si="3"/>
        <v>83</v>
      </c>
      <c r="AB20" s="74"/>
      <c r="AC20" s="74"/>
    </row>
    <row r="21" spans="2:29" s="80" customFormat="1" ht="14.25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AB21" s="81"/>
      <c r="AC21" s="81"/>
    </row>
    <row r="22" spans="2:29" s="80" customFormat="1" ht="14.25">
      <c r="B22" s="84" t="s">
        <v>29</v>
      </c>
      <c r="C22" s="79">
        <f aca="true" t="shared" si="4" ref="C22:C52">SUM(D22+E22)</f>
        <v>19024</v>
      </c>
      <c r="D22" s="81">
        <f aca="true" t="shared" si="5" ref="D22:D52">SUM(F22+H22+J22+L22+N22+P22+D86+F86+H86+J86+L86+N86)</f>
        <v>19021</v>
      </c>
      <c r="E22" s="81">
        <f aca="true" t="shared" si="6" ref="E22:E52">SUM(G22+I22+K22+M22+O22+Q22+E86+G86+I86+K86+M86+O86)</f>
        <v>3</v>
      </c>
      <c r="F22" s="89">
        <v>1115</v>
      </c>
      <c r="G22" s="29">
        <v>0</v>
      </c>
      <c r="H22" s="89">
        <v>1992</v>
      </c>
      <c r="I22" s="29">
        <v>1</v>
      </c>
      <c r="J22" s="29">
        <v>123</v>
      </c>
      <c r="K22" s="29">
        <v>0</v>
      </c>
      <c r="L22" s="89">
        <v>2035</v>
      </c>
      <c r="M22" s="29">
        <v>1</v>
      </c>
      <c r="N22" s="29">
        <v>409</v>
      </c>
      <c r="O22" s="29">
        <v>0</v>
      </c>
      <c r="P22" s="29">
        <v>326</v>
      </c>
      <c r="Q22" s="29">
        <v>0</v>
      </c>
      <c r="AB22" s="81"/>
      <c r="AC22" s="81"/>
    </row>
    <row r="23" spans="2:29" s="80" customFormat="1" ht="14.25">
      <c r="B23" s="84" t="s">
        <v>56</v>
      </c>
      <c r="C23" s="79">
        <f t="shared" si="4"/>
        <v>11226</v>
      </c>
      <c r="D23" s="81">
        <f t="shared" si="5"/>
        <v>11129</v>
      </c>
      <c r="E23" s="81">
        <f t="shared" si="6"/>
        <v>97</v>
      </c>
      <c r="F23" s="29">
        <v>176</v>
      </c>
      <c r="G23" s="29">
        <v>0</v>
      </c>
      <c r="H23" s="29">
        <v>865</v>
      </c>
      <c r="I23" s="29">
        <v>0</v>
      </c>
      <c r="J23" s="29">
        <v>0</v>
      </c>
      <c r="K23" s="29">
        <v>0</v>
      </c>
      <c r="L23" s="89">
        <v>2091</v>
      </c>
      <c r="M23" s="29">
        <v>0</v>
      </c>
      <c r="N23" s="29">
        <v>353</v>
      </c>
      <c r="O23" s="29">
        <v>0</v>
      </c>
      <c r="P23" s="29">
        <v>210</v>
      </c>
      <c r="Q23" s="29">
        <v>0</v>
      </c>
      <c r="AB23" s="81"/>
      <c r="AC23" s="81"/>
    </row>
    <row r="24" spans="2:29" s="80" customFormat="1" ht="14.25">
      <c r="B24" s="84" t="s">
        <v>28</v>
      </c>
      <c r="C24" s="79">
        <f t="shared" si="4"/>
        <v>11710</v>
      </c>
      <c r="D24" s="81">
        <f t="shared" si="5"/>
        <v>11238</v>
      </c>
      <c r="E24" s="81">
        <f t="shared" si="6"/>
        <v>472</v>
      </c>
      <c r="F24" s="29">
        <v>304</v>
      </c>
      <c r="G24" s="29">
        <v>4</v>
      </c>
      <c r="H24" s="29">
        <v>613</v>
      </c>
      <c r="I24" s="29">
        <v>3</v>
      </c>
      <c r="J24" s="29">
        <v>2</v>
      </c>
      <c r="K24" s="29">
        <v>0</v>
      </c>
      <c r="L24" s="89">
        <v>2124</v>
      </c>
      <c r="M24" s="29">
        <v>93</v>
      </c>
      <c r="N24" s="89">
        <v>2002</v>
      </c>
      <c r="O24" s="29">
        <v>49</v>
      </c>
      <c r="P24" s="29">
        <v>104</v>
      </c>
      <c r="Q24" s="29">
        <v>1</v>
      </c>
      <c r="AB24" s="81"/>
      <c r="AC24" s="81"/>
    </row>
    <row r="25" spans="2:29" s="80" customFormat="1" ht="14.25">
      <c r="B25" s="84" t="s">
        <v>27</v>
      </c>
      <c r="C25" s="79">
        <f t="shared" si="4"/>
        <v>6583</v>
      </c>
      <c r="D25" s="81">
        <f t="shared" si="5"/>
        <v>6295</v>
      </c>
      <c r="E25" s="81">
        <f t="shared" si="6"/>
        <v>288</v>
      </c>
      <c r="F25" s="29">
        <v>115</v>
      </c>
      <c r="G25" s="29">
        <v>0</v>
      </c>
      <c r="H25" s="29">
        <v>871</v>
      </c>
      <c r="I25" s="29">
        <v>0</v>
      </c>
      <c r="J25" s="29">
        <v>2</v>
      </c>
      <c r="K25" s="29">
        <v>0</v>
      </c>
      <c r="L25" s="29">
        <v>785</v>
      </c>
      <c r="M25" s="29">
        <v>0</v>
      </c>
      <c r="N25" s="29">
        <v>150</v>
      </c>
      <c r="O25" s="29">
        <v>0</v>
      </c>
      <c r="P25" s="29">
        <v>176</v>
      </c>
      <c r="Q25" s="29">
        <v>0</v>
      </c>
      <c r="AB25" s="81"/>
      <c r="AC25" s="81"/>
    </row>
    <row r="26" spans="2:29" s="80" customFormat="1" ht="14.25">
      <c r="B26" s="84" t="s">
        <v>26</v>
      </c>
      <c r="C26" s="79">
        <f t="shared" si="4"/>
        <v>45809</v>
      </c>
      <c r="D26" s="81">
        <f t="shared" si="5"/>
        <v>45066</v>
      </c>
      <c r="E26" s="81">
        <f t="shared" si="6"/>
        <v>743</v>
      </c>
      <c r="F26" s="89">
        <v>2937</v>
      </c>
      <c r="G26" s="29">
        <v>0</v>
      </c>
      <c r="H26" s="89">
        <v>4724</v>
      </c>
      <c r="I26" s="29">
        <v>60</v>
      </c>
      <c r="J26" s="29">
        <v>25</v>
      </c>
      <c r="K26" s="29">
        <v>0</v>
      </c>
      <c r="L26" s="89">
        <v>14106</v>
      </c>
      <c r="M26" s="29">
        <v>0</v>
      </c>
      <c r="N26" s="89">
        <v>2855</v>
      </c>
      <c r="O26" s="29">
        <v>335</v>
      </c>
      <c r="P26" s="29">
        <v>731</v>
      </c>
      <c r="Q26" s="29">
        <v>0</v>
      </c>
      <c r="AB26" s="81"/>
      <c r="AC26" s="81"/>
    </row>
    <row r="27" spans="2:29" s="80" customFormat="1" ht="14.25">
      <c r="B27" s="84" t="s">
        <v>25</v>
      </c>
      <c r="C27" s="79">
        <f t="shared" si="4"/>
        <v>8147</v>
      </c>
      <c r="D27" s="81">
        <f t="shared" si="5"/>
        <v>8073</v>
      </c>
      <c r="E27" s="81">
        <f t="shared" si="6"/>
        <v>74</v>
      </c>
      <c r="F27" s="29">
        <v>101</v>
      </c>
      <c r="G27" s="29">
        <v>0</v>
      </c>
      <c r="H27" s="29">
        <v>502</v>
      </c>
      <c r="I27" s="29">
        <v>3</v>
      </c>
      <c r="J27" s="89">
        <v>1692</v>
      </c>
      <c r="K27" s="29">
        <v>1</v>
      </c>
      <c r="L27" s="89">
        <v>1888</v>
      </c>
      <c r="M27" s="29">
        <v>0</v>
      </c>
      <c r="N27" s="29">
        <v>784</v>
      </c>
      <c r="O27" s="29">
        <v>0</v>
      </c>
      <c r="P27" s="29">
        <v>903</v>
      </c>
      <c r="Q27" s="29">
        <v>0</v>
      </c>
      <c r="AB27" s="81"/>
      <c r="AC27" s="81"/>
    </row>
    <row r="28" spans="2:29" s="80" customFormat="1" ht="14.25">
      <c r="B28" s="84" t="s">
        <v>24</v>
      </c>
      <c r="C28" s="79">
        <f t="shared" si="4"/>
        <v>31798</v>
      </c>
      <c r="D28" s="81">
        <f t="shared" si="5"/>
        <v>31331</v>
      </c>
      <c r="E28" s="81">
        <f t="shared" si="6"/>
        <v>467</v>
      </c>
      <c r="F28" s="89">
        <v>1500</v>
      </c>
      <c r="G28" s="29">
        <v>0</v>
      </c>
      <c r="H28" s="89">
        <v>7796</v>
      </c>
      <c r="I28" s="29">
        <v>0</v>
      </c>
      <c r="J28" s="89">
        <v>1418</v>
      </c>
      <c r="K28" s="29">
        <v>0</v>
      </c>
      <c r="L28" s="89">
        <v>6303</v>
      </c>
      <c r="M28" s="29">
        <v>34</v>
      </c>
      <c r="N28" s="89">
        <v>1422</v>
      </c>
      <c r="O28" s="29">
        <v>0</v>
      </c>
      <c r="P28" s="89">
        <v>1305</v>
      </c>
      <c r="Q28" s="29">
        <v>0</v>
      </c>
      <c r="AB28" s="81"/>
      <c r="AC28" s="81"/>
    </row>
    <row r="29" spans="2:29" s="80" customFormat="1" ht="14.25">
      <c r="B29" s="84" t="s">
        <v>23</v>
      </c>
      <c r="C29" s="79">
        <f t="shared" si="4"/>
        <v>23822</v>
      </c>
      <c r="D29" s="81">
        <f t="shared" si="5"/>
        <v>23563</v>
      </c>
      <c r="E29" s="81">
        <f t="shared" si="6"/>
        <v>259</v>
      </c>
      <c r="F29" s="89">
        <v>1001</v>
      </c>
      <c r="G29" s="29">
        <v>0</v>
      </c>
      <c r="H29" s="89">
        <v>4803</v>
      </c>
      <c r="I29" s="29">
        <v>0</v>
      </c>
      <c r="J29" s="29">
        <v>55</v>
      </c>
      <c r="K29" s="29">
        <v>0</v>
      </c>
      <c r="L29" s="89">
        <v>4276</v>
      </c>
      <c r="M29" s="29">
        <v>0</v>
      </c>
      <c r="N29" s="89">
        <v>1056</v>
      </c>
      <c r="O29" s="29">
        <v>0</v>
      </c>
      <c r="P29" s="29">
        <v>831</v>
      </c>
      <c r="Q29" s="29">
        <v>1</v>
      </c>
      <c r="AB29" s="81"/>
      <c r="AC29" s="81"/>
    </row>
    <row r="30" spans="2:29" s="80" customFormat="1" ht="14.25">
      <c r="B30" s="84" t="s">
        <v>22</v>
      </c>
      <c r="C30" s="79">
        <f t="shared" si="4"/>
        <v>22497</v>
      </c>
      <c r="D30" s="81">
        <f t="shared" si="5"/>
        <v>21765</v>
      </c>
      <c r="E30" s="81">
        <f t="shared" si="6"/>
        <v>732</v>
      </c>
      <c r="F30" s="29">
        <v>169</v>
      </c>
      <c r="G30" s="29">
        <v>0</v>
      </c>
      <c r="H30" s="89">
        <v>1817</v>
      </c>
      <c r="I30" s="29">
        <v>0</v>
      </c>
      <c r="J30" s="29">
        <v>852</v>
      </c>
      <c r="K30" s="29">
        <v>0</v>
      </c>
      <c r="L30" s="89">
        <v>3405</v>
      </c>
      <c r="M30" s="29">
        <v>0</v>
      </c>
      <c r="N30" s="29">
        <v>987</v>
      </c>
      <c r="O30" s="29">
        <v>0</v>
      </c>
      <c r="P30" s="89">
        <v>1011</v>
      </c>
      <c r="Q30" s="29">
        <v>0</v>
      </c>
      <c r="AB30" s="81"/>
      <c r="AC30" s="81"/>
    </row>
    <row r="31" spans="2:29" s="80" customFormat="1" ht="14.25">
      <c r="B31" s="84" t="s">
        <v>21</v>
      </c>
      <c r="C31" s="79">
        <f t="shared" si="4"/>
        <v>45760</v>
      </c>
      <c r="D31" s="81">
        <f t="shared" si="5"/>
        <v>45160</v>
      </c>
      <c r="E31" s="81">
        <f t="shared" si="6"/>
        <v>600</v>
      </c>
      <c r="F31" s="89">
        <v>2616</v>
      </c>
      <c r="G31" s="29">
        <v>5</v>
      </c>
      <c r="H31" s="89">
        <v>8450</v>
      </c>
      <c r="I31" s="29">
        <v>0</v>
      </c>
      <c r="J31" s="29">
        <v>191</v>
      </c>
      <c r="K31" s="29">
        <v>0</v>
      </c>
      <c r="L31" s="89">
        <v>8366</v>
      </c>
      <c r="M31" s="29">
        <v>4</v>
      </c>
      <c r="N31" s="89">
        <v>1616</v>
      </c>
      <c r="O31" s="29">
        <v>0</v>
      </c>
      <c r="P31" s="89">
        <v>2645</v>
      </c>
      <c r="Q31" s="29">
        <v>0</v>
      </c>
      <c r="AB31" s="81"/>
      <c r="AC31" s="81"/>
    </row>
    <row r="32" spans="2:29" s="80" customFormat="1" ht="14.25">
      <c r="B32" s="84" t="s">
        <v>20</v>
      </c>
      <c r="C32" s="79">
        <f t="shared" si="4"/>
        <v>72310</v>
      </c>
      <c r="D32" s="81">
        <f t="shared" si="5"/>
        <v>72286</v>
      </c>
      <c r="E32" s="81">
        <f t="shared" si="6"/>
        <v>24</v>
      </c>
      <c r="F32" s="89">
        <v>2787</v>
      </c>
      <c r="G32" s="29">
        <v>0</v>
      </c>
      <c r="H32" s="89">
        <v>16953</v>
      </c>
      <c r="I32" s="29">
        <v>3</v>
      </c>
      <c r="J32" s="89">
        <v>1000</v>
      </c>
      <c r="K32" s="29">
        <v>0</v>
      </c>
      <c r="L32" s="89">
        <v>14529</v>
      </c>
      <c r="M32" s="29">
        <v>4</v>
      </c>
      <c r="N32" s="89">
        <v>3079</v>
      </c>
      <c r="O32" s="29">
        <v>0</v>
      </c>
      <c r="P32" s="29">
        <v>473</v>
      </c>
      <c r="Q32" s="29">
        <v>0</v>
      </c>
      <c r="AB32" s="81"/>
      <c r="AC32" s="81"/>
    </row>
    <row r="33" spans="2:29" s="80" customFormat="1" ht="14.25">
      <c r="B33" s="84" t="s">
        <v>19</v>
      </c>
      <c r="C33" s="79">
        <f t="shared" si="4"/>
        <v>13962</v>
      </c>
      <c r="D33" s="81">
        <f t="shared" si="5"/>
        <v>13838</v>
      </c>
      <c r="E33" s="81">
        <f t="shared" si="6"/>
        <v>124</v>
      </c>
      <c r="F33" s="29">
        <v>318</v>
      </c>
      <c r="G33" s="29">
        <v>0</v>
      </c>
      <c r="H33" s="29">
        <v>817</v>
      </c>
      <c r="I33" s="29">
        <v>0</v>
      </c>
      <c r="J33" s="29">
        <v>6</v>
      </c>
      <c r="K33" s="29">
        <v>1</v>
      </c>
      <c r="L33" s="89">
        <v>1849</v>
      </c>
      <c r="M33" s="29">
        <v>0</v>
      </c>
      <c r="N33" s="29">
        <v>781</v>
      </c>
      <c r="O33" s="29">
        <v>0</v>
      </c>
      <c r="P33" s="89">
        <v>1977</v>
      </c>
      <c r="Q33" s="29">
        <v>6</v>
      </c>
      <c r="AB33" s="81"/>
      <c r="AC33" s="81"/>
    </row>
    <row r="34" spans="2:29" s="80" customFormat="1" ht="14.25">
      <c r="B34" s="84" t="s">
        <v>18</v>
      </c>
      <c r="C34" s="79">
        <f t="shared" si="4"/>
        <v>51306</v>
      </c>
      <c r="D34" s="81">
        <f t="shared" si="5"/>
        <v>50664</v>
      </c>
      <c r="E34" s="81">
        <f t="shared" si="6"/>
        <v>642</v>
      </c>
      <c r="F34" s="89">
        <v>1895</v>
      </c>
      <c r="G34" s="29">
        <v>0</v>
      </c>
      <c r="H34" s="89">
        <v>6191</v>
      </c>
      <c r="I34" s="29">
        <v>4</v>
      </c>
      <c r="J34" s="89">
        <v>1618</v>
      </c>
      <c r="K34" s="29">
        <v>3</v>
      </c>
      <c r="L34" s="89">
        <v>11345</v>
      </c>
      <c r="M34" s="29">
        <v>3</v>
      </c>
      <c r="N34" s="89">
        <v>2814</v>
      </c>
      <c r="O34" s="29">
        <v>1</v>
      </c>
      <c r="P34" s="89">
        <v>3911</v>
      </c>
      <c r="Q34" s="29">
        <v>0</v>
      </c>
      <c r="AB34" s="81"/>
      <c r="AC34" s="81"/>
    </row>
    <row r="35" spans="2:29" s="80" customFormat="1" ht="14.25">
      <c r="B35" s="84" t="s">
        <v>38</v>
      </c>
      <c r="C35" s="79">
        <f t="shared" si="4"/>
        <v>91246</v>
      </c>
      <c r="D35" s="81">
        <f t="shared" si="5"/>
        <v>90627</v>
      </c>
      <c r="E35" s="81">
        <f t="shared" si="6"/>
        <v>619</v>
      </c>
      <c r="F35" s="89">
        <v>5794</v>
      </c>
      <c r="G35" s="29">
        <v>0</v>
      </c>
      <c r="H35" s="89">
        <v>14562</v>
      </c>
      <c r="I35" s="29">
        <v>1</v>
      </c>
      <c r="J35" s="89">
        <v>3005</v>
      </c>
      <c r="K35" s="29">
        <v>0</v>
      </c>
      <c r="L35" s="89">
        <v>16733</v>
      </c>
      <c r="M35" s="29">
        <v>26</v>
      </c>
      <c r="N35" s="89">
        <v>6850</v>
      </c>
      <c r="O35" s="29">
        <v>0</v>
      </c>
      <c r="P35" s="89">
        <v>6923</v>
      </c>
      <c r="Q35" s="29">
        <v>0</v>
      </c>
      <c r="AB35" s="81"/>
      <c r="AC35" s="81"/>
    </row>
    <row r="36" spans="2:29" s="80" customFormat="1" ht="14.25">
      <c r="B36" s="84" t="s">
        <v>17</v>
      </c>
      <c r="C36" s="79">
        <f t="shared" si="4"/>
        <v>58564</v>
      </c>
      <c r="D36" s="81">
        <f t="shared" si="5"/>
        <v>55844</v>
      </c>
      <c r="E36" s="81">
        <f t="shared" si="6"/>
        <v>2720</v>
      </c>
      <c r="F36" s="89">
        <v>1984</v>
      </c>
      <c r="G36" s="29">
        <v>0</v>
      </c>
      <c r="H36" s="89">
        <v>17701</v>
      </c>
      <c r="I36" s="29">
        <v>43</v>
      </c>
      <c r="J36" s="29">
        <v>356</v>
      </c>
      <c r="K36" s="29">
        <v>0</v>
      </c>
      <c r="L36" s="89">
        <v>14127</v>
      </c>
      <c r="M36" s="29">
        <v>40</v>
      </c>
      <c r="N36" s="89">
        <v>4974</v>
      </c>
      <c r="O36" s="29">
        <v>5</v>
      </c>
      <c r="P36" s="89">
        <v>1005</v>
      </c>
      <c r="Q36" s="29">
        <v>0</v>
      </c>
      <c r="AB36" s="81"/>
      <c r="AC36" s="81"/>
    </row>
    <row r="37" spans="2:29" s="80" customFormat="1" ht="14.25">
      <c r="B37" s="84" t="s">
        <v>16</v>
      </c>
      <c r="C37" s="79">
        <f t="shared" si="4"/>
        <v>68738</v>
      </c>
      <c r="D37" s="81">
        <f t="shared" si="5"/>
        <v>68318</v>
      </c>
      <c r="E37" s="81">
        <f t="shared" si="6"/>
        <v>420</v>
      </c>
      <c r="F37" s="89">
        <v>2766</v>
      </c>
      <c r="G37" s="29">
        <v>0</v>
      </c>
      <c r="H37" s="89">
        <v>17051</v>
      </c>
      <c r="I37" s="29">
        <v>194</v>
      </c>
      <c r="J37" s="29">
        <v>519</v>
      </c>
      <c r="K37" s="29">
        <v>0</v>
      </c>
      <c r="L37" s="89">
        <v>25683</v>
      </c>
      <c r="M37" s="29">
        <v>0</v>
      </c>
      <c r="N37" s="89">
        <v>2222</v>
      </c>
      <c r="O37" s="29">
        <v>0</v>
      </c>
      <c r="P37" s="89">
        <v>4977</v>
      </c>
      <c r="Q37" s="29">
        <v>0</v>
      </c>
      <c r="AB37" s="81"/>
      <c r="AC37" s="81"/>
    </row>
    <row r="38" spans="2:29" s="80" customFormat="1" ht="14.25">
      <c r="B38" s="84" t="s">
        <v>15</v>
      </c>
      <c r="C38" s="79">
        <f t="shared" si="4"/>
        <v>18351</v>
      </c>
      <c r="D38" s="81">
        <f t="shared" si="5"/>
        <v>18347</v>
      </c>
      <c r="E38" s="81">
        <f t="shared" si="6"/>
        <v>4</v>
      </c>
      <c r="F38" s="89">
        <v>1190</v>
      </c>
      <c r="G38" s="29">
        <v>0</v>
      </c>
      <c r="H38" s="89">
        <v>2980</v>
      </c>
      <c r="I38" s="29">
        <v>0</v>
      </c>
      <c r="J38" s="29">
        <v>416</v>
      </c>
      <c r="K38" s="29">
        <v>0</v>
      </c>
      <c r="L38" s="89">
        <v>4026</v>
      </c>
      <c r="M38" s="29">
        <v>0</v>
      </c>
      <c r="N38" s="89">
        <v>1256</v>
      </c>
      <c r="O38" s="29">
        <v>0</v>
      </c>
      <c r="P38" s="29">
        <v>635</v>
      </c>
      <c r="Q38" s="29">
        <v>0</v>
      </c>
      <c r="AB38" s="81"/>
      <c r="AC38" s="81"/>
    </row>
    <row r="39" spans="2:29" s="80" customFormat="1" ht="14.25">
      <c r="B39" s="84" t="s">
        <v>14</v>
      </c>
      <c r="C39" s="79">
        <f t="shared" si="4"/>
        <v>22531</v>
      </c>
      <c r="D39" s="81">
        <f t="shared" si="5"/>
        <v>22531</v>
      </c>
      <c r="E39" s="81">
        <f t="shared" si="6"/>
        <v>0</v>
      </c>
      <c r="F39" s="89">
        <v>1219</v>
      </c>
      <c r="G39" s="29">
        <v>0</v>
      </c>
      <c r="H39" s="89">
        <v>5106</v>
      </c>
      <c r="I39" s="29">
        <v>0</v>
      </c>
      <c r="J39" s="29">
        <v>679</v>
      </c>
      <c r="K39" s="29">
        <v>0</v>
      </c>
      <c r="L39" s="89">
        <v>3764</v>
      </c>
      <c r="M39" s="29">
        <v>0</v>
      </c>
      <c r="N39" s="29">
        <v>144</v>
      </c>
      <c r="O39" s="29">
        <v>0</v>
      </c>
      <c r="P39" s="29">
        <v>376</v>
      </c>
      <c r="Q39" s="29">
        <v>0</v>
      </c>
      <c r="AB39" s="81"/>
      <c r="AC39" s="81"/>
    </row>
    <row r="40" spans="2:29" s="80" customFormat="1" ht="14.25">
      <c r="B40" s="84" t="s">
        <v>13</v>
      </c>
      <c r="C40" s="79">
        <f t="shared" si="4"/>
        <v>47168</v>
      </c>
      <c r="D40" s="81">
        <f t="shared" si="5"/>
        <v>47147</v>
      </c>
      <c r="E40" s="81">
        <f t="shared" si="6"/>
        <v>21</v>
      </c>
      <c r="F40" s="89">
        <v>4455</v>
      </c>
      <c r="G40" s="29">
        <v>0</v>
      </c>
      <c r="H40" s="89">
        <v>8711</v>
      </c>
      <c r="I40" s="29">
        <v>4</v>
      </c>
      <c r="J40" s="89">
        <v>2149</v>
      </c>
      <c r="K40" s="29">
        <v>0</v>
      </c>
      <c r="L40" s="89">
        <v>8182</v>
      </c>
      <c r="M40" s="29">
        <v>0</v>
      </c>
      <c r="N40" s="89">
        <v>2300</v>
      </c>
      <c r="O40" s="29">
        <v>0</v>
      </c>
      <c r="P40" s="89">
        <v>1405</v>
      </c>
      <c r="Q40" s="29">
        <v>0</v>
      </c>
      <c r="AB40" s="81"/>
      <c r="AC40" s="81"/>
    </row>
    <row r="41" spans="2:29" s="80" customFormat="1" ht="14.25">
      <c r="B41" s="84" t="s">
        <v>12</v>
      </c>
      <c r="C41" s="79">
        <f t="shared" si="4"/>
        <v>43164</v>
      </c>
      <c r="D41" s="81">
        <f t="shared" si="5"/>
        <v>42825</v>
      </c>
      <c r="E41" s="81">
        <f t="shared" si="6"/>
        <v>339</v>
      </c>
      <c r="F41" s="89">
        <v>1694</v>
      </c>
      <c r="G41" s="29">
        <v>17</v>
      </c>
      <c r="H41" s="89">
        <v>7191</v>
      </c>
      <c r="I41" s="29">
        <v>103</v>
      </c>
      <c r="J41" s="29">
        <v>97</v>
      </c>
      <c r="K41" s="29">
        <v>0</v>
      </c>
      <c r="L41" s="89">
        <v>12238</v>
      </c>
      <c r="M41" s="29">
        <v>0</v>
      </c>
      <c r="N41" s="89">
        <v>1935</v>
      </c>
      <c r="O41" s="29">
        <v>0</v>
      </c>
      <c r="P41" s="89">
        <v>2746</v>
      </c>
      <c r="Q41" s="29">
        <v>0</v>
      </c>
      <c r="AB41" s="81"/>
      <c r="AC41" s="81"/>
    </row>
    <row r="42" spans="2:29" s="80" customFormat="1" ht="14.25">
      <c r="B42" s="84" t="s">
        <v>11</v>
      </c>
      <c r="C42" s="79">
        <f t="shared" si="4"/>
        <v>23850</v>
      </c>
      <c r="D42" s="81">
        <f t="shared" si="5"/>
        <v>23534</v>
      </c>
      <c r="E42" s="81">
        <f t="shared" si="6"/>
        <v>316</v>
      </c>
      <c r="F42" s="29">
        <v>612</v>
      </c>
      <c r="G42" s="29">
        <v>15</v>
      </c>
      <c r="H42" s="89">
        <v>5535</v>
      </c>
      <c r="I42" s="29">
        <v>24</v>
      </c>
      <c r="J42" s="29">
        <v>255</v>
      </c>
      <c r="K42" s="29">
        <v>14</v>
      </c>
      <c r="L42" s="89">
        <v>3449</v>
      </c>
      <c r="M42" s="29">
        <v>31</v>
      </c>
      <c r="N42" s="89">
        <v>1374</v>
      </c>
      <c r="O42" s="29">
        <v>29</v>
      </c>
      <c r="P42" s="89">
        <v>3337</v>
      </c>
      <c r="Q42" s="29">
        <v>42</v>
      </c>
      <c r="AB42" s="81"/>
      <c r="AC42" s="81"/>
    </row>
    <row r="43" spans="2:29" s="80" customFormat="1" ht="14.25">
      <c r="B43" s="84" t="s">
        <v>10</v>
      </c>
      <c r="C43" s="79">
        <f t="shared" si="4"/>
        <v>15241</v>
      </c>
      <c r="D43" s="81">
        <f t="shared" si="5"/>
        <v>15231</v>
      </c>
      <c r="E43" s="81">
        <f t="shared" si="6"/>
        <v>10</v>
      </c>
      <c r="F43" s="29">
        <v>522</v>
      </c>
      <c r="G43" s="29">
        <v>0</v>
      </c>
      <c r="H43" s="89">
        <v>1864</v>
      </c>
      <c r="I43" s="29">
        <v>0</v>
      </c>
      <c r="J43" s="29">
        <v>0</v>
      </c>
      <c r="K43" s="29">
        <v>0</v>
      </c>
      <c r="L43" s="89">
        <v>2059</v>
      </c>
      <c r="M43" s="29">
        <v>0</v>
      </c>
      <c r="N43" s="89">
        <v>1364</v>
      </c>
      <c r="O43" s="29">
        <v>0</v>
      </c>
      <c r="P43" s="29">
        <v>460</v>
      </c>
      <c r="Q43" s="29">
        <v>0</v>
      </c>
      <c r="AB43" s="81"/>
      <c r="AC43" s="81"/>
    </row>
    <row r="44" spans="2:29" s="80" customFormat="1" ht="14.25">
      <c r="B44" s="84" t="s">
        <v>9</v>
      </c>
      <c r="C44" s="79">
        <f t="shared" si="4"/>
        <v>14944</v>
      </c>
      <c r="D44" s="81">
        <f t="shared" si="5"/>
        <v>14480</v>
      </c>
      <c r="E44" s="81">
        <f t="shared" si="6"/>
        <v>464</v>
      </c>
      <c r="F44" s="89">
        <v>1207</v>
      </c>
      <c r="G44" s="29">
        <v>5</v>
      </c>
      <c r="H44" s="29">
        <v>386</v>
      </c>
      <c r="I44" s="29">
        <v>0</v>
      </c>
      <c r="J44" s="29">
        <v>2</v>
      </c>
      <c r="K44" s="29">
        <v>0</v>
      </c>
      <c r="L44" s="89">
        <v>5608</v>
      </c>
      <c r="M44" s="29">
        <v>1</v>
      </c>
      <c r="N44" s="29">
        <v>809</v>
      </c>
      <c r="O44" s="29">
        <v>0</v>
      </c>
      <c r="P44" s="29">
        <v>483</v>
      </c>
      <c r="Q44" s="29">
        <v>2</v>
      </c>
      <c r="AB44" s="81"/>
      <c r="AC44" s="81"/>
    </row>
    <row r="45" spans="2:29" s="80" customFormat="1" ht="14.25">
      <c r="B45" s="84" t="s">
        <v>8</v>
      </c>
      <c r="C45" s="79">
        <f t="shared" si="4"/>
        <v>54944</v>
      </c>
      <c r="D45" s="81">
        <f t="shared" si="5"/>
        <v>54515</v>
      </c>
      <c r="E45" s="81">
        <f t="shared" si="6"/>
        <v>429</v>
      </c>
      <c r="F45" s="89">
        <v>1167</v>
      </c>
      <c r="G45" s="29">
        <v>0</v>
      </c>
      <c r="H45" s="89">
        <v>15007</v>
      </c>
      <c r="I45" s="29">
        <v>97</v>
      </c>
      <c r="J45" s="29">
        <v>0</v>
      </c>
      <c r="K45" s="29">
        <v>0</v>
      </c>
      <c r="L45" s="89">
        <v>12357</v>
      </c>
      <c r="M45" s="29">
        <v>79</v>
      </c>
      <c r="N45" s="89">
        <v>3275</v>
      </c>
      <c r="O45" s="29">
        <v>18</v>
      </c>
      <c r="P45" s="29">
        <v>334</v>
      </c>
      <c r="Q45" s="29">
        <v>0</v>
      </c>
      <c r="AB45" s="81"/>
      <c r="AC45" s="81"/>
    </row>
    <row r="46" spans="2:29" s="80" customFormat="1" ht="14.25">
      <c r="B46" s="84" t="s">
        <v>7</v>
      </c>
      <c r="C46" s="79">
        <f t="shared" si="4"/>
        <v>16820</v>
      </c>
      <c r="D46" s="81">
        <f t="shared" si="5"/>
        <v>16656</v>
      </c>
      <c r="E46" s="81">
        <f t="shared" si="6"/>
        <v>164</v>
      </c>
      <c r="F46" s="29">
        <v>698</v>
      </c>
      <c r="G46" s="29">
        <v>0</v>
      </c>
      <c r="H46" s="89">
        <v>1906</v>
      </c>
      <c r="I46" s="29">
        <v>2</v>
      </c>
      <c r="J46" s="29">
        <v>44</v>
      </c>
      <c r="K46" s="29">
        <v>0</v>
      </c>
      <c r="L46" s="89">
        <v>2208</v>
      </c>
      <c r="M46" s="29">
        <v>5</v>
      </c>
      <c r="N46" s="89">
        <v>1222</v>
      </c>
      <c r="O46" s="29">
        <v>0</v>
      </c>
      <c r="P46" s="89">
        <v>1509</v>
      </c>
      <c r="Q46" s="29">
        <v>0</v>
      </c>
      <c r="AB46" s="81"/>
      <c r="AC46" s="81"/>
    </row>
    <row r="47" spans="2:29" s="80" customFormat="1" ht="14.25">
      <c r="B47" s="84" t="s">
        <v>6</v>
      </c>
      <c r="C47" s="79">
        <f t="shared" si="4"/>
        <v>10081</v>
      </c>
      <c r="D47" s="81">
        <f t="shared" si="5"/>
        <v>10008</v>
      </c>
      <c r="E47" s="81">
        <f t="shared" si="6"/>
        <v>73</v>
      </c>
      <c r="F47" s="29">
        <v>308</v>
      </c>
      <c r="G47" s="29">
        <v>0</v>
      </c>
      <c r="H47" s="89">
        <v>1043</v>
      </c>
      <c r="I47" s="29">
        <v>0</v>
      </c>
      <c r="J47" s="29">
        <v>2</v>
      </c>
      <c r="K47" s="29">
        <v>0</v>
      </c>
      <c r="L47" s="89">
        <v>4478</v>
      </c>
      <c r="M47" s="29">
        <v>0</v>
      </c>
      <c r="N47" s="29">
        <v>826</v>
      </c>
      <c r="O47" s="29">
        <v>0</v>
      </c>
      <c r="P47" s="89">
        <v>1500</v>
      </c>
      <c r="Q47" s="29">
        <v>0</v>
      </c>
      <c r="AB47" s="81"/>
      <c r="AC47" s="81"/>
    </row>
    <row r="48" spans="2:29" s="80" customFormat="1" ht="14.25">
      <c r="B48" s="84" t="s">
        <v>5</v>
      </c>
      <c r="C48" s="79">
        <f t="shared" si="4"/>
        <v>23427</v>
      </c>
      <c r="D48" s="81">
        <f t="shared" si="5"/>
        <v>23422</v>
      </c>
      <c r="E48" s="81">
        <f t="shared" si="6"/>
        <v>5</v>
      </c>
      <c r="F48" s="89">
        <v>1041</v>
      </c>
      <c r="G48" s="29">
        <v>0</v>
      </c>
      <c r="H48" s="89">
        <v>2724</v>
      </c>
      <c r="I48" s="29">
        <v>0</v>
      </c>
      <c r="J48" s="29">
        <v>102</v>
      </c>
      <c r="K48" s="29">
        <v>0</v>
      </c>
      <c r="L48" s="89">
        <v>4335</v>
      </c>
      <c r="M48" s="29">
        <v>0</v>
      </c>
      <c r="N48" s="89">
        <v>1166</v>
      </c>
      <c r="O48" s="29">
        <v>0</v>
      </c>
      <c r="P48" s="89">
        <v>1269</v>
      </c>
      <c r="Q48" s="29">
        <v>0</v>
      </c>
      <c r="AB48" s="81"/>
      <c r="AC48" s="81"/>
    </row>
    <row r="49" spans="2:29" s="80" customFormat="1" ht="14.25">
      <c r="B49" s="84" t="s">
        <v>4</v>
      </c>
      <c r="C49" s="79">
        <f t="shared" si="4"/>
        <v>23536</v>
      </c>
      <c r="D49" s="81">
        <f t="shared" si="5"/>
        <v>23258</v>
      </c>
      <c r="E49" s="81">
        <f t="shared" si="6"/>
        <v>278</v>
      </c>
      <c r="F49" s="89">
        <v>7919</v>
      </c>
      <c r="G49" s="29">
        <v>1</v>
      </c>
      <c r="H49" s="89">
        <v>1811</v>
      </c>
      <c r="I49" s="29">
        <v>21</v>
      </c>
      <c r="J49" s="29">
        <v>9</v>
      </c>
      <c r="K49" s="29">
        <v>0</v>
      </c>
      <c r="L49" s="89">
        <v>5722</v>
      </c>
      <c r="M49" s="29">
        <v>27</v>
      </c>
      <c r="N49" s="89">
        <v>1213</v>
      </c>
      <c r="O49" s="29">
        <v>10</v>
      </c>
      <c r="P49" s="29">
        <v>812</v>
      </c>
      <c r="Q49" s="29">
        <v>12</v>
      </c>
      <c r="AB49" s="81"/>
      <c r="AC49" s="81"/>
    </row>
    <row r="50" spans="2:29" s="80" customFormat="1" ht="14.25">
      <c r="B50" s="84" t="s">
        <v>3</v>
      </c>
      <c r="C50" s="79">
        <f t="shared" si="4"/>
        <v>105656</v>
      </c>
      <c r="D50" s="81">
        <f t="shared" si="5"/>
        <v>105263</v>
      </c>
      <c r="E50" s="81">
        <f t="shared" si="6"/>
        <v>393</v>
      </c>
      <c r="F50" s="89">
        <v>2224</v>
      </c>
      <c r="G50" s="29">
        <v>2</v>
      </c>
      <c r="H50" s="89">
        <v>30597</v>
      </c>
      <c r="I50" s="29">
        <v>26</v>
      </c>
      <c r="J50" s="29">
        <v>2</v>
      </c>
      <c r="K50" s="29">
        <v>0</v>
      </c>
      <c r="L50" s="89">
        <v>20465</v>
      </c>
      <c r="M50" s="29">
        <v>28</v>
      </c>
      <c r="N50" s="89">
        <v>6111</v>
      </c>
      <c r="O50" s="29">
        <v>63</v>
      </c>
      <c r="P50" s="89">
        <v>6525</v>
      </c>
      <c r="Q50" s="29">
        <v>19</v>
      </c>
      <c r="AB50" s="81"/>
      <c r="AC50" s="81"/>
    </row>
    <row r="51" spans="2:29" s="80" customFormat="1" ht="14.25">
      <c r="B51" s="84" t="s">
        <v>2</v>
      </c>
      <c r="C51" s="79">
        <f t="shared" si="4"/>
        <v>19264</v>
      </c>
      <c r="D51" s="81">
        <f t="shared" si="5"/>
        <v>19264</v>
      </c>
      <c r="E51" s="81">
        <f t="shared" si="6"/>
        <v>0</v>
      </c>
      <c r="F51" s="29">
        <v>328</v>
      </c>
      <c r="G51" s="29">
        <v>0</v>
      </c>
      <c r="H51" s="89">
        <v>6959</v>
      </c>
      <c r="I51" s="29">
        <v>0</v>
      </c>
      <c r="J51" s="29">
        <v>0</v>
      </c>
      <c r="K51" s="29">
        <v>0</v>
      </c>
      <c r="L51" s="89">
        <v>3238</v>
      </c>
      <c r="M51" s="29">
        <v>0</v>
      </c>
      <c r="N51" s="89">
        <v>1734</v>
      </c>
      <c r="O51" s="29">
        <v>0</v>
      </c>
      <c r="P51" s="89">
        <v>2125</v>
      </c>
      <c r="Q51" s="29">
        <v>0</v>
      </c>
      <c r="AB51" s="81"/>
      <c r="AC51" s="81"/>
    </row>
    <row r="52" spans="2:29" s="80" customFormat="1" ht="14.25">
      <c r="B52" s="84" t="s">
        <v>1</v>
      </c>
      <c r="C52" s="79">
        <f t="shared" si="4"/>
        <v>24806</v>
      </c>
      <c r="D52" s="81">
        <f t="shared" si="5"/>
        <v>24714</v>
      </c>
      <c r="E52" s="81">
        <f t="shared" si="6"/>
        <v>92</v>
      </c>
      <c r="F52" s="89">
        <v>3361</v>
      </c>
      <c r="G52" s="29">
        <v>0</v>
      </c>
      <c r="H52" s="89">
        <v>2686</v>
      </c>
      <c r="I52" s="29">
        <v>0</v>
      </c>
      <c r="J52" s="29">
        <v>83</v>
      </c>
      <c r="K52" s="29">
        <v>0</v>
      </c>
      <c r="L52" s="89">
        <v>3877</v>
      </c>
      <c r="M52" s="29">
        <v>90</v>
      </c>
      <c r="N52" s="89">
        <v>3008</v>
      </c>
      <c r="O52" s="29">
        <v>0</v>
      </c>
      <c r="P52" s="89">
        <v>3027</v>
      </c>
      <c r="Q52" s="29">
        <v>0</v>
      </c>
      <c r="AB52" s="81"/>
      <c r="AC52" s="81"/>
    </row>
    <row r="53" spans="2:29" s="80" customFormat="1" ht="14.25">
      <c r="B53" s="84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AB53" s="81"/>
      <c r="AC53" s="81"/>
    </row>
    <row r="54" spans="2:29" s="80" customFormat="1" ht="15">
      <c r="B54" s="86" t="s">
        <v>37</v>
      </c>
      <c r="C54" s="72">
        <f>SUM(C56:C60)</f>
        <v>4452</v>
      </c>
      <c r="D54" s="72">
        <f>SUM(D56:D60)</f>
        <v>4292</v>
      </c>
      <c r="E54" s="72">
        <f>SUM(E56:E60)</f>
        <v>160</v>
      </c>
      <c r="F54" s="72">
        <f>SUM(F56:F60)</f>
        <v>56</v>
      </c>
      <c r="G54" s="72">
        <f aca="true" t="shared" si="7" ref="G54:Q54">SUM(G56:G60)</f>
        <v>0</v>
      </c>
      <c r="H54" s="72">
        <f t="shared" si="7"/>
        <v>56</v>
      </c>
      <c r="I54" s="72">
        <f t="shared" si="7"/>
        <v>0</v>
      </c>
      <c r="J54" s="72">
        <f t="shared" si="7"/>
        <v>6</v>
      </c>
      <c r="K54" s="72">
        <f t="shared" si="7"/>
        <v>0</v>
      </c>
      <c r="L54" s="72">
        <f t="shared" si="7"/>
        <v>739</v>
      </c>
      <c r="M54" s="72">
        <f t="shared" si="7"/>
        <v>0</v>
      </c>
      <c r="N54" s="72">
        <f t="shared" si="7"/>
        <v>56</v>
      </c>
      <c r="O54" s="72">
        <f t="shared" si="7"/>
        <v>0</v>
      </c>
      <c r="P54" s="72">
        <f t="shared" si="7"/>
        <v>747</v>
      </c>
      <c r="Q54" s="72">
        <f t="shared" si="7"/>
        <v>0</v>
      </c>
      <c r="AB54" s="81"/>
      <c r="AC54" s="81"/>
    </row>
    <row r="55" spans="2:29" s="80" customFormat="1" ht="14.25">
      <c r="B55" s="69"/>
      <c r="C55" s="87"/>
      <c r="D55" s="81">
        <f>SUM(F55+H55+J55+L55+N55+P55)</f>
        <v>0</v>
      </c>
      <c r="E55" s="81">
        <f>SUM(G55+I55+K55+M55+O55+Q55)</f>
        <v>0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AB55" s="81"/>
      <c r="AC55" s="81"/>
    </row>
    <row r="56" spans="2:29" s="80" customFormat="1" ht="14.25">
      <c r="B56" s="68" t="s">
        <v>80</v>
      </c>
      <c r="C56" s="79">
        <f>SUM(D56+E56)</f>
        <v>286</v>
      </c>
      <c r="D56" s="81">
        <f aca="true" t="shared" si="8" ref="D56:E60">SUM(F56+H56+J56+L56+N56+P56+D120+F120+H120+J120+L120+N120)</f>
        <v>286</v>
      </c>
      <c r="E56" s="81">
        <f t="shared" si="8"/>
        <v>0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AB56" s="81"/>
      <c r="AC56" s="81"/>
    </row>
    <row r="57" spans="2:29" s="80" customFormat="1" ht="14.25">
      <c r="B57" s="69" t="s">
        <v>36</v>
      </c>
      <c r="C57" s="79">
        <f>SUM(D57+E57)</f>
        <v>1810</v>
      </c>
      <c r="D57" s="81">
        <f t="shared" si="8"/>
        <v>1810</v>
      </c>
      <c r="E57" s="81">
        <f t="shared" si="8"/>
        <v>0</v>
      </c>
      <c r="F57" s="29">
        <v>55</v>
      </c>
      <c r="G57" s="29">
        <v>0</v>
      </c>
      <c r="H57" s="29">
        <v>46</v>
      </c>
      <c r="I57" s="29">
        <v>0</v>
      </c>
      <c r="J57" s="29">
        <v>6</v>
      </c>
      <c r="K57" s="29">
        <v>0</v>
      </c>
      <c r="L57" s="29">
        <v>14</v>
      </c>
      <c r="M57" s="29">
        <v>0</v>
      </c>
      <c r="N57" s="29">
        <v>44</v>
      </c>
      <c r="O57" s="29">
        <v>0</v>
      </c>
      <c r="P57" s="29">
        <v>534</v>
      </c>
      <c r="Q57" s="29">
        <v>0</v>
      </c>
      <c r="AB57" s="81"/>
      <c r="AC57" s="81"/>
    </row>
    <row r="58" spans="2:29" s="80" customFormat="1" ht="14.25">
      <c r="B58" s="90" t="s">
        <v>83</v>
      </c>
      <c r="C58" s="79">
        <f>SUM(D58+E58)</f>
        <v>538</v>
      </c>
      <c r="D58" s="81">
        <f t="shared" si="8"/>
        <v>378</v>
      </c>
      <c r="E58" s="81">
        <f t="shared" si="8"/>
        <v>160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AB58" s="81"/>
      <c r="AC58" s="81"/>
    </row>
    <row r="59" spans="2:29" s="80" customFormat="1" ht="14.25">
      <c r="B59" s="69" t="s">
        <v>35</v>
      </c>
      <c r="C59" s="79">
        <f>SUM(D59+E59)</f>
        <v>0</v>
      </c>
      <c r="D59" s="81">
        <f t="shared" si="8"/>
        <v>0</v>
      </c>
      <c r="E59" s="81">
        <f t="shared" si="8"/>
        <v>0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AB59" s="81"/>
      <c r="AC59" s="81"/>
    </row>
    <row r="60" spans="2:29" s="80" customFormat="1" ht="14.25">
      <c r="B60" s="70" t="s">
        <v>81</v>
      </c>
      <c r="C60" s="79">
        <f>SUM(D60+E60)</f>
        <v>1818</v>
      </c>
      <c r="D60" s="81">
        <f t="shared" si="8"/>
        <v>1818</v>
      </c>
      <c r="E60" s="81">
        <f t="shared" si="8"/>
        <v>0</v>
      </c>
      <c r="F60" s="29">
        <v>1</v>
      </c>
      <c r="G60" s="29">
        <v>0</v>
      </c>
      <c r="H60" s="29">
        <v>10</v>
      </c>
      <c r="I60" s="29">
        <v>0</v>
      </c>
      <c r="J60" s="29">
        <v>0</v>
      </c>
      <c r="K60" s="29">
        <v>0</v>
      </c>
      <c r="L60" s="29">
        <v>725</v>
      </c>
      <c r="M60" s="29">
        <v>0</v>
      </c>
      <c r="N60" s="29">
        <v>12</v>
      </c>
      <c r="O60" s="29">
        <v>0</v>
      </c>
      <c r="P60" s="29">
        <v>213</v>
      </c>
      <c r="Q60" s="29">
        <v>0</v>
      </c>
      <c r="AB60" s="81"/>
      <c r="AC60" s="81"/>
    </row>
    <row r="61" spans="2:17" ht="12.75">
      <c r="B61" s="4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2:17" ht="12.75">
      <c r="B62" s="45" t="s">
        <v>73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 ht="12.75">
      <c r="B63" s="26" t="s">
        <v>68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 ht="12.75">
      <c r="B64" s="26" t="s">
        <v>69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 ht="12.75">
      <c r="B65" s="96" t="s">
        <v>82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 ht="12.75">
      <c r="B66" s="5"/>
      <c r="P66" s="30"/>
      <c r="Q66" s="31"/>
    </row>
    <row r="67" spans="2:17" ht="18">
      <c r="B67" s="100" t="s">
        <v>76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ht="18">
      <c r="B68" s="101" t="s">
        <v>50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 ht="12.75">
      <c r="B69" s="33"/>
      <c r="C69" s="32"/>
      <c r="D69" s="20"/>
      <c r="E69" s="20"/>
      <c r="F69" s="20"/>
      <c r="G69" s="20"/>
      <c r="H69" s="20"/>
      <c r="I69" s="20"/>
      <c r="J69" s="20"/>
      <c r="K69" s="20"/>
      <c r="L69" s="20"/>
      <c r="M69" s="58"/>
      <c r="N69" s="58"/>
      <c r="O69" s="58"/>
      <c r="P69" s="58"/>
      <c r="Q69" s="58"/>
    </row>
    <row r="70" spans="2:12" ht="12.75">
      <c r="B70" s="34"/>
      <c r="C70" s="36" t="s">
        <v>48</v>
      </c>
      <c r="D70" s="37"/>
      <c r="E70" s="37"/>
      <c r="F70" s="37"/>
      <c r="G70" s="37"/>
      <c r="H70" s="37"/>
      <c r="I70" s="37"/>
      <c r="J70" s="37"/>
      <c r="K70" s="37"/>
      <c r="L70" s="37"/>
    </row>
    <row r="71" spans="4:14" ht="12.75" customHeight="1">
      <c r="D71" s="47"/>
      <c r="E71" s="47"/>
      <c r="F71" s="47"/>
      <c r="G71" s="47"/>
      <c r="H71" s="47"/>
      <c r="I71" s="47"/>
      <c r="J71" s="102" t="s">
        <v>78</v>
      </c>
      <c r="K71" s="102"/>
      <c r="L71" s="60"/>
      <c r="M71" s="59"/>
      <c r="N71" s="59"/>
    </row>
    <row r="72" spans="4:17" ht="38.25" customHeight="1">
      <c r="D72" s="48" t="s">
        <v>62</v>
      </c>
      <c r="E72" s="48"/>
      <c r="F72" s="98" t="s">
        <v>32</v>
      </c>
      <c r="G72" s="98"/>
      <c r="H72" s="98" t="s">
        <v>31</v>
      </c>
      <c r="I72" s="98"/>
      <c r="J72" s="102"/>
      <c r="K72" s="102"/>
      <c r="L72" s="103" t="s">
        <v>79</v>
      </c>
      <c r="M72" s="103"/>
      <c r="N72" s="48" t="s">
        <v>70</v>
      </c>
      <c r="O72" s="48"/>
      <c r="P72" s="98"/>
      <c r="Q72" s="98"/>
    </row>
    <row r="73" spans="2:15" ht="12.75">
      <c r="B73" s="41" t="s">
        <v>44</v>
      </c>
      <c r="C73" s="41"/>
      <c r="D73" s="41" t="s">
        <v>43</v>
      </c>
      <c r="E73" s="42" t="s">
        <v>42</v>
      </c>
      <c r="F73" s="41" t="s">
        <v>43</v>
      </c>
      <c r="G73" s="42" t="s">
        <v>42</v>
      </c>
      <c r="H73" s="41" t="s">
        <v>43</v>
      </c>
      <c r="I73" s="42" t="s">
        <v>42</v>
      </c>
      <c r="J73" s="41" t="s">
        <v>43</v>
      </c>
      <c r="K73" s="42" t="s">
        <v>42</v>
      </c>
      <c r="L73" s="41" t="s">
        <v>43</v>
      </c>
      <c r="M73" s="42" t="s">
        <v>42</v>
      </c>
      <c r="N73" s="41" t="s">
        <v>43</v>
      </c>
      <c r="O73" s="42" t="s">
        <v>42</v>
      </c>
    </row>
    <row r="74" spans="2:17" ht="12.75">
      <c r="B74" s="43"/>
      <c r="C74" s="4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2:15" s="80" customFormat="1" ht="15">
      <c r="B75" s="71" t="s">
        <v>41</v>
      </c>
      <c r="C75" s="71"/>
      <c r="D75" s="72">
        <f aca="true" t="shared" si="9" ref="D75:O75">SUM(D77,D84,D118)</f>
        <v>117295</v>
      </c>
      <c r="E75" s="72">
        <f t="shared" si="9"/>
        <v>273</v>
      </c>
      <c r="F75" s="72">
        <f t="shared" si="9"/>
        <v>78024</v>
      </c>
      <c r="G75" s="72">
        <f t="shared" si="9"/>
        <v>158</v>
      </c>
      <c r="H75" s="72">
        <f t="shared" si="9"/>
        <v>132174</v>
      </c>
      <c r="I75" s="72">
        <f t="shared" si="9"/>
        <v>276</v>
      </c>
      <c r="J75" s="72">
        <f t="shared" si="9"/>
        <v>55090</v>
      </c>
      <c r="K75" s="72">
        <f t="shared" si="9"/>
        <v>96</v>
      </c>
      <c r="L75" s="72">
        <f t="shared" si="9"/>
        <v>119306</v>
      </c>
      <c r="M75" s="72">
        <f t="shared" si="9"/>
        <v>216</v>
      </c>
      <c r="N75" s="72">
        <f t="shared" si="9"/>
        <v>68524</v>
      </c>
      <c r="O75" s="72">
        <f t="shared" si="9"/>
        <v>9469</v>
      </c>
    </row>
    <row r="76" spans="2:15" s="80" customFormat="1" ht="14.25">
      <c r="B76" s="78"/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 s="80" customFormat="1" ht="15">
      <c r="B77" s="71" t="s">
        <v>40</v>
      </c>
      <c r="C77" s="71"/>
      <c r="D77" s="72">
        <f aca="true" t="shared" si="10" ref="D77:O77">SUM(D79:D82)</f>
        <v>33026</v>
      </c>
      <c r="E77" s="72">
        <f t="shared" si="10"/>
        <v>25</v>
      </c>
      <c r="F77" s="72">
        <f t="shared" si="10"/>
        <v>16468</v>
      </c>
      <c r="G77" s="72">
        <f t="shared" si="10"/>
        <v>0</v>
      </c>
      <c r="H77" s="72">
        <f t="shared" si="10"/>
        <v>26706</v>
      </c>
      <c r="I77" s="72">
        <f t="shared" si="10"/>
        <v>2</v>
      </c>
      <c r="J77" s="72">
        <f t="shared" si="10"/>
        <v>21367</v>
      </c>
      <c r="K77" s="72">
        <f t="shared" si="10"/>
        <v>52</v>
      </c>
      <c r="L77" s="72">
        <f t="shared" si="10"/>
        <v>25479</v>
      </c>
      <c r="M77" s="72">
        <f t="shared" si="10"/>
        <v>3</v>
      </c>
      <c r="N77" s="72">
        <f t="shared" si="10"/>
        <v>17556</v>
      </c>
      <c r="O77" s="72">
        <f t="shared" si="10"/>
        <v>1090</v>
      </c>
    </row>
    <row r="78" spans="2:15" s="80" customFormat="1" ht="14.25">
      <c r="B78" s="78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 s="80" customFormat="1" ht="14.25">
      <c r="B79" s="84" t="s">
        <v>52</v>
      </c>
      <c r="C79" s="84"/>
      <c r="D79" s="89">
        <v>7511</v>
      </c>
      <c r="E79" s="29">
        <v>0</v>
      </c>
      <c r="F79" s="89">
        <v>3636</v>
      </c>
      <c r="G79" s="29">
        <v>0</v>
      </c>
      <c r="H79" s="89">
        <v>7774</v>
      </c>
      <c r="I79" s="29">
        <v>2</v>
      </c>
      <c r="J79" s="89">
        <v>1716</v>
      </c>
      <c r="K79" s="29">
        <v>0</v>
      </c>
      <c r="L79" s="89">
        <v>9443</v>
      </c>
      <c r="M79" s="29">
        <v>0</v>
      </c>
      <c r="N79" s="89">
        <v>7294</v>
      </c>
      <c r="O79" s="29">
        <v>45</v>
      </c>
    </row>
    <row r="80" spans="2:15" s="80" customFormat="1" ht="14.25">
      <c r="B80" s="84" t="s">
        <v>53</v>
      </c>
      <c r="C80" s="84"/>
      <c r="D80" s="89">
        <v>6750</v>
      </c>
      <c r="E80" s="29">
        <v>0</v>
      </c>
      <c r="F80" s="89">
        <v>3100</v>
      </c>
      <c r="G80" s="29">
        <v>0</v>
      </c>
      <c r="H80" s="89">
        <v>6091</v>
      </c>
      <c r="I80" s="29">
        <v>0</v>
      </c>
      <c r="J80" s="89">
        <v>1332</v>
      </c>
      <c r="K80" s="29">
        <v>1</v>
      </c>
      <c r="L80" s="89">
        <v>3040</v>
      </c>
      <c r="M80" s="29">
        <v>0</v>
      </c>
      <c r="N80" s="89">
        <v>2092</v>
      </c>
      <c r="O80" s="29">
        <v>568</v>
      </c>
    </row>
    <row r="81" spans="2:15" s="80" customFormat="1" ht="14.25">
      <c r="B81" s="84" t="s">
        <v>54</v>
      </c>
      <c r="C81" s="84"/>
      <c r="D81" s="89">
        <v>7977</v>
      </c>
      <c r="E81" s="29">
        <v>12</v>
      </c>
      <c r="F81" s="89">
        <v>5963</v>
      </c>
      <c r="G81" s="29">
        <v>0</v>
      </c>
      <c r="H81" s="89">
        <v>6372</v>
      </c>
      <c r="I81" s="29">
        <v>0</v>
      </c>
      <c r="J81" s="89">
        <v>17002</v>
      </c>
      <c r="K81" s="29">
        <v>51</v>
      </c>
      <c r="L81" s="89">
        <v>5848</v>
      </c>
      <c r="M81" s="29">
        <v>3</v>
      </c>
      <c r="N81" s="89">
        <v>5009</v>
      </c>
      <c r="O81" s="29">
        <v>217</v>
      </c>
    </row>
    <row r="82" spans="2:15" s="80" customFormat="1" ht="14.25">
      <c r="B82" s="84" t="s">
        <v>55</v>
      </c>
      <c r="C82" s="84"/>
      <c r="D82" s="89">
        <v>10788</v>
      </c>
      <c r="E82" s="29">
        <v>13</v>
      </c>
      <c r="F82" s="89">
        <v>3769</v>
      </c>
      <c r="G82" s="29">
        <v>0</v>
      </c>
      <c r="H82" s="89">
        <v>6469</v>
      </c>
      <c r="I82" s="29">
        <v>0</v>
      </c>
      <c r="J82" s="89">
        <v>1317</v>
      </c>
      <c r="K82" s="29">
        <v>0</v>
      </c>
      <c r="L82" s="89">
        <v>7148</v>
      </c>
      <c r="M82" s="29">
        <v>0</v>
      </c>
      <c r="N82" s="89">
        <v>3161</v>
      </c>
      <c r="O82" s="29">
        <v>260</v>
      </c>
    </row>
    <row r="83" spans="2:15" s="80" customFormat="1" ht="14.25">
      <c r="B83" s="78"/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 s="80" customFormat="1" ht="15">
      <c r="B84" s="71" t="s">
        <v>39</v>
      </c>
      <c r="C84" s="71"/>
      <c r="D84" s="72">
        <f aca="true" t="shared" si="11" ref="D84:O84">SUM(D86:D116)</f>
        <v>83769</v>
      </c>
      <c r="E84" s="72">
        <f t="shared" si="11"/>
        <v>248</v>
      </c>
      <c r="F84" s="72">
        <f t="shared" si="11"/>
        <v>61451</v>
      </c>
      <c r="G84" s="72">
        <f t="shared" si="11"/>
        <v>158</v>
      </c>
      <c r="H84" s="72">
        <f t="shared" si="11"/>
        <v>104809</v>
      </c>
      <c r="I84" s="72">
        <f t="shared" si="11"/>
        <v>274</v>
      </c>
      <c r="J84" s="72">
        <f t="shared" si="11"/>
        <v>33116</v>
      </c>
      <c r="K84" s="72">
        <f t="shared" si="11"/>
        <v>44</v>
      </c>
      <c r="L84" s="72">
        <f t="shared" si="11"/>
        <v>93444</v>
      </c>
      <c r="M84" s="72">
        <f t="shared" si="11"/>
        <v>213</v>
      </c>
      <c r="N84" s="72">
        <f t="shared" si="11"/>
        <v>50590</v>
      </c>
      <c r="O84" s="72">
        <f t="shared" si="11"/>
        <v>8219</v>
      </c>
    </row>
    <row r="85" spans="2:15" s="80" customFormat="1" ht="14.25">
      <c r="B85" s="78"/>
      <c r="C85" s="78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 s="80" customFormat="1" ht="14.25">
      <c r="B86" s="84" t="s">
        <v>29</v>
      </c>
      <c r="C86" s="84"/>
      <c r="D86" s="89">
        <v>1585</v>
      </c>
      <c r="E86" s="29">
        <v>0</v>
      </c>
      <c r="F86" s="29">
        <v>886</v>
      </c>
      <c r="G86" s="29">
        <v>0</v>
      </c>
      <c r="H86" s="89">
        <v>1463</v>
      </c>
      <c r="I86" s="29">
        <v>1</v>
      </c>
      <c r="J86" s="89">
        <v>3436</v>
      </c>
      <c r="K86" s="29">
        <v>0</v>
      </c>
      <c r="L86" s="89">
        <v>4715</v>
      </c>
      <c r="M86" s="29">
        <v>0</v>
      </c>
      <c r="N86" s="29">
        <v>936</v>
      </c>
      <c r="O86" s="29">
        <v>0</v>
      </c>
    </row>
    <row r="87" spans="2:15" s="80" customFormat="1" ht="14.25">
      <c r="B87" s="84" t="s">
        <v>56</v>
      </c>
      <c r="C87" s="84"/>
      <c r="D87" s="29">
        <v>987</v>
      </c>
      <c r="E87" s="29">
        <v>0</v>
      </c>
      <c r="F87" s="89">
        <v>1369</v>
      </c>
      <c r="G87" s="29">
        <v>0</v>
      </c>
      <c r="H87" s="89">
        <v>2096</v>
      </c>
      <c r="I87" s="29">
        <v>0</v>
      </c>
      <c r="J87" s="29">
        <v>3</v>
      </c>
      <c r="K87" s="29">
        <v>0</v>
      </c>
      <c r="L87" s="89">
        <v>2788</v>
      </c>
      <c r="M87" s="29">
        <v>36</v>
      </c>
      <c r="N87" s="29">
        <v>191</v>
      </c>
      <c r="O87" s="29">
        <v>61</v>
      </c>
    </row>
    <row r="88" spans="2:15" s="80" customFormat="1" ht="14.25">
      <c r="B88" s="84" t="s">
        <v>28</v>
      </c>
      <c r="C88" s="84"/>
      <c r="D88" s="29">
        <v>358</v>
      </c>
      <c r="E88" s="29">
        <v>10</v>
      </c>
      <c r="F88" s="29">
        <v>599</v>
      </c>
      <c r="G88" s="29">
        <v>50</v>
      </c>
      <c r="H88" s="89">
        <v>1713</v>
      </c>
      <c r="I88" s="29">
        <v>45</v>
      </c>
      <c r="J88" s="29">
        <v>0</v>
      </c>
      <c r="K88" s="29">
        <v>0</v>
      </c>
      <c r="L88" s="89">
        <v>2726</v>
      </c>
      <c r="M88" s="29">
        <v>135</v>
      </c>
      <c r="N88" s="29">
        <v>693</v>
      </c>
      <c r="O88" s="29">
        <v>82</v>
      </c>
    </row>
    <row r="89" spans="2:15" s="80" customFormat="1" ht="14.25">
      <c r="B89" s="84" t="s">
        <v>27</v>
      </c>
      <c r="C89" s="84"/>
      <c r="D89" s="29">
        <v>959</v>
      </c>
      <c r="E89" s="29">
        <v>0</v>
      </c>
      <c r="F89" s="29">
        <v>78</v>
      </c>
      <c r="G89" s="29">
        <v>0</v>
      </c>
      <c r="H89" s="29">
        <v>499</v>
      </c>
      <c r="I89" s="29">
        <v>1</v>
      </c>
      <c r="J89" s="29">
        <v>8</v>
      </c>
      <c r="K89" s="29">
        <v>0</v>
      </c>
      <c r="L89" s="29">
        <v>581</v>
      </c>
      <c r="M89" s="29">
        <v>0</v>
      </c>
      <c r="N89" s="89">
        <v>2071</v>
      </c>
      <c r="O89" s="29">
        <v>287</v>
      </c>
    </row>
    <row r="90" spans="2:15" s="80" customFormat="1" ht="14.25">
      <c r="B90" s="84" t="s">
        <v>26</v>
      </c>
      <c r="C90" s="84"/>
      <c r="D90" s="89">
        <v>3986</v>
      </c>
      <c r="E90" s="29">
        <v>0</v>
      </c>
      <c r="F90" s="89">
        <v>4397</v>
      </c>
      <c r="G90" s="29">
        <v>0</v>
      </c>
      <c r="H90" s="89">
        <v>6258</v>
      </c>
      <c r="I90" s="29">
        <v>0</v>
      </c>
      <c r="J90" s="29">
        <v>273</v>
      </c>
      <c r="K90" s="29">
        <v>0</v>
      </c>
      <c r="L90" s="89">
        <v>4094</v>
      </c>
      <c r="M90" s="29">
        <v>0</v>
      </c>
      <c r="N90" s="29">
        <v>680</v>
      </c>
      <c r="O90" s="29">
        <v>348</v>
      </c>
    </row>
    <row r="91" spans="2:15" s="80" customFormat="1" ht="14.25">
      <c r="B91" s="84" t="s">
        <v>25</v>
      </c>
      <c r="C91" s="84"/>
      <c r="D91" s="29">
        <v>440</v>
      </c>
      <c r="E91" s="29">
        <v>0</v>
      </c>
      <c r="F91" s="29">
        <v>154</v>
      </c>
      <c r="G91" s="29">
        <v>0</v>
      </c>
      <c r="H91" s="29">
        <v>785</v>
      </c>
      <c r="I91" s="29">
        <v>1</v>
      </c>
      <c r="J91" s="29">
        <v>363</v>
      </c>
      <c r="K91" s="29">
        <v>0</v>
      </c>
      <c r="L91" s="29">
        <v>314</v>
      </c>
      <c r="M91" s="29">
        <v>0</v>
      </c>
      <c r="N91" s="29">
        <v>147</v>
      </c>
      <c r="O91" s="29">
        <v>69</v>
      </c>
    </row>
    <row r="92" spans="2:15" s="80" customFormat="1" ht="14.25">
      <c r="B92" s="84" t="s">
        <v>24</v>
      </c>
      <c r="C92" s="84"/>
      <c r="D92" s="89">
        <v>2301</v>
      </c>
      <c r="E92" s="29">
        <v>11</v>
      </c>
      <c r="F92" s="89">
        <v>1264</v>
      </c>
      <c r="G92" s="29">
        <v>0</v>
      </c>
      <c r="H92" s="89">
        <v>3038</v>
      </c>
      <c r="I92" s="29">
        <v>0</v>
      </c>
      <c r="J92" s="89">
        <v>1517</v>
      </c>
      <c r="K92" s="29">
        <v>0</v>
      </c>
      <c r="L92" s="89">
        <v>1903</v>
      </c>
      <c r="M92" s="29">
        <v>0</v>
      </c>
      <c r="N92" s="89">
        <v>1564</v>
      </c>
      <c r="O92" s="29">
        <v>422</v>
      </c>
    </row>
    <row r="93" spans="2:15" s="80" customFormat="1" ht="14.25">
      <c r="B93" s="84" t="s">
        <v>23</v>
      </c>
      <c r="C93" s="84"/>
      <c r="D93" s="89">
        <v>2870</v>
      </c>
      <c r="E93" s="29">
        <v>8</v>
      </c>
      <c r="F93" s="29">
        <v>759</v>
      </c>
      <c r="G93" s="29">
        <v>0</v>
      </c>
      <c r="H93" s="89">
        <v>4612</v>
      </c>
      <c r="I93" s="29">
        <v>3</v>
      </c>
      <c r="J93" s="29">
        <v>379</v>
      </c>
      <c r="K93" s="29">
        <v>0</v>
      </c>
      <c r="L93" s="89">
        <v>1521</v>
      </c>
      <c r="M93" s="29">
        <v>5</v>
      </c>
      <c r="N93" s="89">
        <v>1400</v>
      </c>
      <c r="O93" s="29">
        <v>242</v>
      </c>
    </row>
    <row r="94" spans="2:15" s="80" customFormat="1" ht="14.25">
      <c r="B94" s="84" t="s">
        <v>22</v>
      </c>
      <c r="C94" s="84"/>
      <c r="D94" s="29">
        <v>906</v>
      </c>
      <c r="E94" s="29">
        <v>0</v>
      </c>
      <c r="F94" s="89">
        <v>1182</v>
      </c>
      <c r="G94" s="29">
        <v>0</v>
      </c>
      <c r="H94" s="89">
        <v>2694</v>
      </c>
      <c r="I94" s="29">
        <v>21</v>
      </c>
      <c r="J94" s="89">
        <v>2516</v>
      </c>
      <c r="K94" s="29">
        <v>0</v>
      </c>
      <c r="L94" s="89">
        <v>3884</v>
      </c>
      <c r="M94" s="29">
        <v>2</v>
      </c>
      <c r="N94" s="89">
        <v>2342</v>
      </c>
      <c r="O94" s="29">
        <v>709</v>
      </c>
    </row>
    <row r="95" spans="2:15" s="80" customFormat="1" ht="14.25">
      <c r="B95" s="84" t="s">
        <v>21</v>
      </c>
      <c r="C95" s="84"/>
      <c r="D95" s="89">
        <v>3769</v>
      </c>
      <c r="E95" s="29">
        <v>0</v>
      </c>
      <c r="F95" s="89">
        <v>4236</v>
      </c>
      <c r="G95" s="29">
        <v>2</v>
      </c>
      <c r="H95" s="89">
        <v>6176</v>
      </c>
      <c r="I95" s="29">
        <v>0</v>
      </c>
      <c r="J95" s="29">
        <v>511</v>
      </c>
      <c r="K95" s="29">
        <v>0</v>
      </c>
      <c r="L95" s="89">
        <v>5899</v>
      </c>
      <c r="M95" s="29">
        <v>0</v>
      </c>
      <c r="N95" s="29">
        <v>685</v>
      </c>
      <c r="O95" s="29">
        <v>589</v>
      </c>
    </row>
    <row r="96" spans="2:15" s="80" customFormat="1" ht="14.25">
      <c r="B96" s="84" t="s">
        <v>20</v>
      </c>
      <c r="C96" s="84"/>
      <c r="D96" s="89">
        <v>7558</v>
      </c>
      <c r="E96" s="29">
        <v>4</v>
      </c>
      <c r="F96" s="89">
        <v>3357</v>
      </c>
      <c r="G96" s="29">
        <v>0</v>
      </c>
      <c r="H96" s="89">
        <v>5108</v>
      </c>
      <c r="I96" s="29">
        <v>13</v>
      </c>
      <c r="J96" s="89">
        <v>1381</v>
      </c>
      <c r="K96" s="29">
        <v>0</v>
      </c>
      <c r="L96" s="89">
        <v>13552</v>
      </c>
      <c r="M96" s="29">
        <v>0</v>
      </c>
      <c r="N96" s="89">
        <v>2509</v>
      </c>
      <c r="O96" s="29">
        <v>0</v>
      </c>
    </row>
    <row r="97" spans="2:15" s="80" customFormat="1" ht="14.25">
      <c r="B97" s="84" t="s">
        <v>19</v>
      </c>
      <c r="C97" s="84"/>
      <c r="D97" s="89">
        <v>2488</v>
      </c>
      <c r="E97" s="29">
        <v>0</v>
      </c>
      <c r="F97" s="89">
        <v>1135</v>
      </c>
      <c r="G97" s="29">
        <v>0</v>
      </c>
      <c r="H97" s="89">
        <v>1246</v>
      </c>
      <c r="I97" s="29">
        <v>0</v>
      </c>
      <c r="J97" s="29">
        <v>48</v>
      </c>
      <c r="K97" s="29">
        <v>0</v>
      </c>
      <c r="L97" s="89">
        <v>2829</v>
      </c>
      <c r="M97" s="29">
        <v>0</v>
      </c>
      <c r="N97" s="29">
        <v>344</v>
      </c>
      <c r="O97" s="29">
        <v>117</v>
      </c>
    </row>
    <row r="98" spans="2:15" s="80" customFormat="1" ht="14.25">
      <c r="B98" s="84" t="s">
        <v>18</v>
      </c>
      <c r="C98" s="84"/>
      <c r="D98" s="89">
        <v>8114</v>
      </c>
      <c r="E98" s="29">
        <v>0</v>
      </c>
      <c r="F98" s="89">
        <v>4054</v>
      </c>
      <c r="G98" s="29">
        <v>1</v>
      </c>
      <c r="H98" s="89">
        <v>3850</v>
      </c>
      <c r="I98" s="29">
        <v>4</v>
      </c>
      <c r="J98" s="89">
        <v>3965</v>
      </c>
      <c r="K98" s="29">
        <v>4</v>
      </c>
      <c r="L98" s="89">
        <v>1772</v>
      </c>
      <c r="M98" s="29">
        <v>0</v>
      </c>
      <c r="N98" s="89">
        <v>1135</v>
      </c>
      <c r="O98" s="29">
        <v>622</v>
      </c>
    </row>
    <row r="99" spans="2:15" s="80" customFormat="1" ht="14.25">
      <c r="B99" s="84" t="s">
        <v>38</v>
      </c>
      <c r="C99" s="84"/>
      <c r="D99" s="89">
        <v>5674</v>
      </c>
      <c r="E99" s="29">
        <v>44</v>
      </c>
      <c r="F99" s="89">
        <v>6088</v>
      </c>
      <c r="G99" s="29">
        <v>19</v>
      </c>
      <c r="H99" s="89">
        <v>8997</v>
      </c>
      <c r="I99" s="29">
        <v>3</v>
      </c>
      <c r="J99" s="89">
        <v>3678</v>
      </c>
      <c r="K99" s="29">
        <v>2</v>
      </c>
      <c r="L99" s="89">
        <v>9647</v>
      </c>
      <c r="M99" s="29">
        <v>0</v>
      </c>
      <c r="N99" s="89">
        <v>2676</v>
      </c>
      <c r="O99" s="29">
        <v>524</v>
      </c>
    </row>
    <row r="100" spans="2:15" s="80" customFormat="1" ht="14.25">
      <c r="B100" s="84" t="s">
        <v>17</v>
      </c>
      <c r="C100" s="84"/>
      <c r="D100" s="89">
        <v>1977</v>
      </c>
      <c r="E100" s="29">
        <v>34</v>
      </c>
      <c r="F100" s="89">
        <v>2529</v>
      </c>
      <c r="G100" s="29">
        <v>26</v>
      </c>
      <c r="H100" s="89">
        <v>4325</v>
      </c>
      <c r="I100" s="29">
        <v>19</v>
      </c>
      <c r="J100" s="29">
        <v>317</v>
      </c>
      <c r="K100" s="29">
        <v>6</v>
      </c>
      <c r="L100" s="89">
        <v>1966</v>
      </c>
      <c r="M100" s="29">
        <v>0</v>
      </c>
      <c r="N100" s="89">
        <v>4583</v>
      </c>
      <c r="O100" s="89">
        <v>2547</v>
      </c>
    </row>
    <row r="101" spans="2:15" s="80" customFormat="1" ht="14.25">
      <c r="B101" s="84" t="s">
        <v>16</v>
      </c>
      <c r="C101" s="84"/>
      <c r="D101" s="89">
        <v>2445</v>
      </c>
      <c r="E101" s="29">
        <v>84</v>
      </c>
      <c r="F101" s="89">
        <v>2230</v>
      </c>
      <c r="G101" s="29">
        <v>0</v>
      </c>
      <c r="H101" s="89">
        <v>3272</v>
      </c>
      <c r="I101" s="29">
        <v>15</v>
      </c>
      <c r="J101" s="29">
        <v>719</v>
      </c>
      <c r="K101" s="29">
        <v>0</v>
      </c>
      <c r="L101" s="89">
        <v>1375</v>
      </c>
      <c r="M101" s="29">
        <v>0</v>
      </c>
      <c r="N101" s="89">
        <v>5059</v>
      </c>
      <c r="O101" s="29">
        <v>127</v>
      </c>
    </row>
    <row r="102" spans="2:15" s="80" customFormat="1" ht="14.25">
      <c r="B102" s="84" t="s">
        <v>15</v>
      </c>
      <c r="C102" s="84"/>
      <c r="D102" s="89">
        <v>2097</v>
      </c>
      <c r="E102" s="29">
        <v>0</v>
      </c>
      <c r="F102" s="89">
        <v>1103</v>
      </c>
      <c r="G102" s="29">
        <v>0</v>
      </c>
      <c r="H102" s="89">
        <v>2136</v>
      </c>
      <c r="I102" s="29">
        <v>2</v>
      </c>
      <c r="J102" s="29">
        <v>78</v>
      </c>
      <c r="K102" s="29">
        <v>1</v>
      </c>
      <c r="L102" s="29">
        <v>691</v>
      </c>
      <c r="M102" s="29">
        <v>1</v>
      </c>
      <c r="N102" s="89">
        <v>1739</v>
      </c>
      <c r="O102" s="29">
        <v>0</v>
      </c>
    </row>
    <row r="103" spans="2:15" s="80" customFormat="1" ht="14.25">
      <c r="B103" s="84" t="s">
        <v>14</v>
      </c>
      <c r="C103" s="84"/>
      <c r="D103" s="89">
        <v>1404</v>
      </c>
      <c r="E103" s="29">
        <v>0</v>
      </c>
      <c r="F103" s="89">
        <v>1647</v>
      </c>
      <c r="G103" s="29">
        <v>0</v>
      </c>
      <c r="H103" s="89">
        <v>2759</v>
      </c>
      <c r="I103" s="29">
        <v>0</v>
      </c>
      <c r="J103" s="89">
        <v>1871</v>
      </c>
      <c r="K103" s="29">
        <v>0</v>
      </c>
      <c r="L103" s="89">
        <v>2947</v>
      </c>
      <c r="M103" s="29">
        <v>0</v>
      </c>
      <c r="N103" s="29">
        <v>615</v>
      </c>
      <c r="O103" s="29">
        <v>0</v>
      </c>
    </row>
    <row r="104" spans="2:15" s="80" customFormat="1" ht="14.25">
      <c r="B104" s="84" t="s">
        <v>13</v>
      </c>
      <c r="C104" s="84"/>
      <c r="D104" s="89">
        <v>4658</v>
      </c>
      <c r="E104" s="29">
        <v>0</v>
      </c>
      <c r="F104" s="89">
        <v>2267</v>
      </c>
      <c r="G104" s="29">
        <v>0</v>
      </c>
      <c r="H104" s="89">
        <v>3213</v>
      </c>
      <c r="I104" s="29">
        <v>9</v>
      </c>
      <c r="J104" s="89">
        <v>1751</v>
      </c>
      <c r="K104" s="29">
        <v>0</v>
      </c>
      <c r="L104" s="89">
        <v>5874</v>
      </c>
      <c r="M104" s="29">
        <v>3</v>
      </c>
      <c r="N104" s="89">
        <v>2182</v>
      </c>
      <c r="O104" s="29">
        <v>5</v>
      </c>
    </row>
    <row r="105" spans="2:15" s="80" customFormat="1" ht="14.25">
      <c r="B105" s="84" t="s">
        <v>12</v>
      </c>
      <c r="C105" s="84"/>
      <c r="D105" s="89">
        <v>4349</v>
      </c>
      <c r="E105" s="29">
        <v>0</v>
      </c>
      <c r="F105" s="89">
        <v>2217</v>
      </c>
      <c r="G105" s="29">
        <v>0</v>
      </c>
      <c r="H105" s="89">
        <v>3734</v>
      </c>
      <c r="I105" s="29">
        <v>1</v>
      </c>
      <c r="J105" s="89">
        <v>1399</v>
      </c>
      <c r="K105" s="29">
        <v>0</v>
      </c>
      <c r="L105" s="89">
        <v>3147</v>
      </c>
      <c r="M105" s="29">
        <v>0</v>
      </c>
      <c r="N105" s="89">
        <v>2078</v>
      </c>
      <c r="O105" s="29">
        <v>218</v>
      </c>
    </row>
    <row r="106" spans="2:15" s="80" customFormat="1" ht="14.25">
      <c r="B106" s="84" t="s">
        <v>11</v>
      </c>
      <c r="C106" s="84"/>
      <c r="D106" s="29">
        <v>741</v>
      </c>
      <c r="E106" s="29">
        <v>24</v>
      </c>
      <c r="F106" s="29">
        <v>532</v>
      </c>
      <c r="G106" s="29">
        <v>11</v>
      </c>
      <c r="H106" s="89">
        <v>1583</v>
      </c>
      <c r="I106" s="29">
        <v>40</v>
      </c>
      <c r="J106" s="89">
        <v>1487</v>
      </c>
      <c r="K106" s="29">
        <v>31</v>
      </c>
      <c r="L106" s="89">
        <v>3612</v>
      </c>
      <c r="M106" s="29">
        <v>1</v>
      </c>
      <c r="N106" s="89">
        <v>1017</v>
      </c>
      <c r="O106" s="29">
        <v>54</v>
      </c>
    </row>
    <row r="107" spans="2:15" s="80" customFormat="1" ht="14.25">
      <c r="B107" s="84" t="s">
        <v>10</v>
      </c>
      <c r="C107" s="84"/>
      <c r="D107" s="89">
        <v>3312</v>
      </c>
      <c r="E107" s="29">
        <v>0</v>
      </c>
      <c r="F107" s="89">
        <v>1247</v>
      </c>
      <c r="G107" s="29">
        <v>0</v>
      </c>
      <c r="H107" s="89">
        <v>1248</v>
      </c>
      <c r="I107" s="29">
        <v>0</v>
      </c>
      <c r="J107" s="29">
        <v>176</v>
      </c>
      <c r="K107" s="29">
        <v>0</v>
      </c>
      <c r="L107" s="29">
        <v>733</v>
      </c>
      <c r="M107" s="29">
        <v>0</v>
      </c>
      <c r="N107" s="89">
        <v>2246</v>
      </c>
      <c r="O107" s="29">
        <v>10</v>
      </c>
    </row>
    <row r="108" spans="2:15" s="80" customFormat="1" ht="14.25">
      <c r="B108" s="84" t="s">
        <v>9</v>
      </c>
      <c r="C108" s="84"/>
      <c r="D108" s="89">
        <v>1767</v>
      </c>
      <c r="E108" s="29">
        <v>0</v>
      </c>
      <c r="F108" s="29">
        <v>898</v>
      </c>
      <c r="G108" s="29">
        <v>1</v>
      </c>
      <c r="H108" s="89">
        <v>2737</v>
      </c>
      <c r="I108" s="29">
        <v>5</v>
      </c>
      <c r="J108" s="29">
        <v>52</v>
      </c>
      <c r="K108" s="29">
        <v>0</v>
      </c>
      <c r="L108" s="29">
        <v>489</v>
      </c>
      <c r="M108" s="29">
        <v>0</v>
      </c>
      <c r="N108" s="29">
        <v>42</v>
      </c>
      <c r="O108" s="29">
        <v>450</v>
      </c>
    </row>
    <row r="109" spans="2:15" s="80" customFormat="1" ht="14.25">
      <c r="B109" s="84" t="s">
        <v>8</v>
      </c>
      <c r="C109" s="84"/>
      <c r="D109" s="89">
        <v>2734</v>
      </c>
      <c r="E109" s="29">
        <v>1</v>
      </c>
      <c r="F109" s="89">
        <v>4680</v>
      </c>
      <c r="G109" s="29">
        <v>2</v>
      </c>
      <c r="H109" s="89">
        <v>6882</v>
      </c>
      <c r="I109" s="29">
        <v>61</v>
      </c>
      <c r="J109" s="89">
        <v>1787</v>
      </c>
      <c r="K109" s="29">
        <v>0</v>
      </c>
      <c r="L109" s="89">
        <v>3787</v>
      </c>
      <c r="M109" s="29">
        <v>5</v>
      </c>
      <c r="N109" s="89">
        <v>2505</v>
      </c>
      <c r="O109" s="29">
        <v>166</v>
      </c>
    </row>
    <row r="110" spans="2:15" s="80" customFormat="1" ht="14.25">
      <c r="B110" s="84" t="s">
        <v>7</v>
      </c>
      <c r="C110" s="84"/>
      <c r="D110" s="89">
        <v>1384</v>
      </c>
      <c r="E110" s="29">
        <v>0</v>
      </c>
      <c r="F110" s="89">
        <v>1688</v>
      </c>
      <c r="G110" s="29">
        <v>17</v>
      </c>
      <c r="H110" s="89">
        <v>2841</v>
      </c>
      <c r="I110" s="29">
        <v>0</v>
      </c>
      <c r="J110" s="29">
        <v>0</v>
      </c>
      <c r="K110" s="29">
        <v>0</v>
      </c>
      <c r="L110" s="29">
        <v>541</v>
      </c>
      <c r="M110" s="29">
        <v>0</v>
      </c>
      <c r="N110" s="89">
        <v>2615</v>
      </c>
      <c r="O110" s="29">
        <v>140</v>
      </c>
    </row>
    <row r="111" spans="2:15" s="80" customFormat="1" ht="14.25">
      <c r="B111" s="84" t="s">
        <v>6</v>
      </c>
      <c r="C111" s="84"/>
      <c r="D111" s="29">
        <v>355</v>
      </c>
      <c r="E111" s="29">
        <v>0</v>
      </c>
      <c r="F111" s="29">
        <v>20</v>
      </c>
      <c r="G111" s="29">
        <v>0</v>
      </c>
      <c r="H111" s="89">
        <v>1082</v>
      </c>
      <c r="I111" s="29">
        <v>0</v>
      </c>
      <c r="J111" s="29">
        <v>32</v>
      </c>
      <c r="K111" s="29">
        <v>0</v>
      </c>
      <c r="L111" s="29">
        <v>21</v>
      </c>
      <c r="M111" s="29">
        <v>0</v>
      </c>
      <c r="N111" s="29">
        <v>341</v>
      </c>
      <c r="O111" s="29">
        <v>73</v>
      </c>
    </row>
    <row r="112" spans="2:15" s="80" customFormat="1" ht="14.25">
      <c r="B112" s="84" t="s">
        <v>5</v>
      </c>
      <c r="C112" s="84"/>
      <c r="D112" s="89">
        <v>4078</v>
      </c>
      <c r="E112" s="29">
        <v>0</v>
      </c>
      <c r="F112" s="89">
        <v>1548</v>
      </c>
      <c r="G112" s="29">
        <v>0</v>
      </c>
      <c r="H112" s="89">
        <v>4931</v>
      </c>
      <c r="I112" s="29">
        <v>1</v>
      </c>
      <c r="J112" s="29">
        <v>183</v>
      </c>
      <c r="K112" s="29">
        <v>0</v>
      </c>
      <c r="L112" s="29">
        <v>971</v>
      </c>
      <c r="M112" s="29">
        <v>0</v>
      </c>
      <c r="N112" s="89">
        <v>1074</v>
      </c>
      <c r="O112" s="29">
        <v>4</v>
      </c>
    </row>
    <row r="113" spans="2:15" s="80" customFormat="1" ht="14.25">
      <c r="B113" s="84" t="s">
        <v>4</v>
      </c>
      <c r="C113" s="84"/>
      <c r="D113" s="89">
        <v>1386</v>
      </c>
      <c r="E113" s="29">
        <v>26</v>
      </c>
      <c r="F113" s="89">
        <v>1268</v>
      </c>
      <c r="G113" s="29">
        <v>29</v>
      </c>
      <c r="H113" s="89">
        <v>1242</v>
      </c>
      <c r="I113" s="29">
        <v>16</v>
      </c>
      <c r="J113" s="29">
        <v>82</v>
      </c>
      <c r="K113" s="29">
        <v>0</v>
      </c>
      <c r="L113" s="29">
        <v>660</v>
      </c>
      <c r="M113" s="29">
        <v>23</v>
      </c>
      <c r="N113" s="89">
        <v>1134</v>
      </c>
      <c r="O113" s="29">
        <v>113</v>
      </c>
    </row>
    <row r="114" spans="2:15" s="80" customFormat="1" ht="14.25">
      <c r="B114" s="84" t="s">
        <v>3</v>
      </c>
      <c r="C114" s="84"/>
      <c r="D114" s="89">
        <v>7246</v>
      </c>
      <c r="E114" s="29">
        <v>2</v>
      </c>
      <c r="F114" s="89">
        <v>5142</v>
      </c>
      <c r="G114" s="29">
        <v>0</v>
      </c>
      <c r="H114" s="89">
        <v>10723</v>
      </c>
      <c r="I114" s="29">
        <v>12</v>
      </c>
      <c r="J114" s="89">
        <v>4601</v>
      </c>
      <c r="K114" s="29">
        <v>0</v>
      </c>
      <c r="L114" s="89">
        <v>9257</v>
      </c>
      <c r="M114" s="29">
        <v>2</v>
      </c>
      <c r="N114" s="89">
        <v>2370</v>
      </c>
      <c r="O114" s="29">
        <v>239</v>
      </c>
    </row>
    <row r="115" spans="2:15" s="80" customFormat="1" ht="14.25">
      <c r="B115" s="84" t="s">
        <v>2</v>
      </c>
      <c r="C115" s="84"/>
      <c r="D115" s="29">
        <v>94</v>
      </c>
      <c r="E115" s="29">
        <v>0</v>
      </c>
      <c r="F115" s="89">
        <v>1448</v>
      </c>
      <c r="G115" s="29">
        <v>0</v>
      </c>
      <c r="H115" s="29">
        <v>741</v>
      </c>
      <c r="I115" s="29">
        <v>0</v>
      </c>
      <c r="J115" s="29">
        <v>11</v>
      </c>
      <c r="K115" s="29">
        <v>0</v>
      </c>
      <c r="L115" s="29">
        <v>772</v>
      </c>
      <c r="M115" s="29">
        <v>0</v>
      </c>
      <c r="N115" s="89">
        <v>1814</v>
      </c>
      <c r="O115" s="29">
        <v>0</v>
      </c>
    </row>
    <row r="116" spans="2:15" s="80" customFormat="1" ht="14.25">
      <c r="B116" s="84" t="s">
        <v>1</v>
      </c>
      <c r="C116" s="84"/>
      <c r="D116" s="89">
        <v>1747</v>
      </c>
      <c r="E116" s="29">
        <v>0</v>
      </c>
      <c r="F116" s="89">
        <v>1429</v>
      </c>
      <c r="G116" s="29">
        <v>0</v>
      </c>
      <c r="H116" s="89">
        <v>2825</v>
      </c>
      <c r="I116" s="29">
        <v>1</v>
      </c>
      <c r="J116" s="29">
        <v>492</v>
      </c>
      <c r="K116" s="29">
        <v>0</v>
      </c>
      <c r="L116" s="29">
        <v>376</v>
      </c>
      <c r="M116" s="29">
        <v>0</v>
      </c>
      <c r="N116" s="89">
        <v>1803</v>
      </c>
      <c r="O116" s="29">
        <v>1</v>
      </c>
    </row>
    <row r="117" spans="2:15" s="80" customFormat="1" ht="14.25">
      <c r="B117" s="84"/>
      <c r="C117" s="84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</row>
    <row r="118" spans="2:15" s="80" customFormat="1" ht="15">
      <c r="B118" s="86" t="s">
        <v>37</v>
      </c>
      <c r="C118" s="86"/>
      <c r="D118" s="72">
        <f aca="true" t="shared" si="12" ref="D118:O118">SUM(D120:D124)</f>
        <v>500</v>
      </c>
      <c r="E118" s="72">
        <f t="shared" si="12"/>
        <v>0</v>
      </c>
      <c r="F118" s="72">
        <f t="shared" si="12"/>
        <v>105</v>
      </c>
      <c r="G118" s="72">
        <f t="shared" si="12"/>
        <v>0</v>
      </c>
      <c r="H118" s="72">
        <f t="shared" si="12"/>
        <v>659</v>
      </c>
      <c r="I118" s="72">
        <f t="shared" si="12"/>
        <v>0</v>
      </c>
      <c r="J118" s="72">
        <f t="shared" si="12"/>
        <v>607</v>
      </c>
      <c r="K118" s="72">
        <f t="shared" si="12"/>
        <v>0</v>
      </c>
      <c r="L118" s="72">
        <f t="shared" si="12"/>
        <v>383</v>
      </c>
      <c r="M118" s="72">
        <f t="shared" si="12"/>
        <v>0</v>
      </c>
      <c r="N118" s="72">
        <f t="shared" si="12"/>
        <v>378</v>
      </c>
      <c r="O118" s="72">
        <f t="shared" si="12"/>
        <v>160</v>
      </c>
    </row>
    <row r="119" spans="2:15" s="80" customFormat="1" ht="14.25">
      <c r="B119" s="69"/>
      <c r="C119" s="6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2:15" s="80" customFormat="1" ht="14.25">
      <c r="B120" s="68" t="s">
        <v>80</v>
      </c>
      <c r="C120" s="69"/>
      <c r="D120" s="29">
        <v>122</v>
      </c>
      <c r="E120" s="29">
        <v>0</v>
      </c>
      <c r="F120" s="29">
        <v>0</v>
      </c>
      <c r="G120" s="29">
        <v>0</v>
      </c>
      <c r="H120" s="29">
        <v>164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</row>
    <row r="121" spans="2:15" s="80" customFormat="1" ht="14.25">
      <c r="B121" s="69" t="s">
        <v>36</v>
      </c>
      <c r="C121" s="69"/>
      <c r="D121" s="29">
        <v>378</v>
      </c>
      <c r="E121" s="29">
        <v>0</v>
      </c>
      <c r="F121" s="29">
        <v>105</v>
      </c>
      <c r="G121" s="29">
        <v>0</v>
      </c>
      <c r="H121" s="29">
        <v>329</v>
      </c>
      <c r="I121" s="29">
        <v>0</v>
      </c>
      <c r="J121" s="29">
        <v>280</v>
      </c>
      <c r="K121" s="29">
        <v>0</v>
      </c>
      <c r="L121" s="29">
        <v>19</v>
      </c>
      <c r="M121" s="29">
        <v>0</v>
      </c>
      <c r="N121" s="29">
        <v>0</v>
      </c>
      <c r="O121" s="29">
        <v>0</v>
      </c>
    </row>
    <row r="122" spans="2:15" s="80" customFormat="1" ht="14.25">
      <c r="B122" s="90" t="s">
        <v>83</v>
      </c>
      <c r="C122" s="69"/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378</v>
      </c>
      <c r="O122" s="29">
        <v>160</v>
      </c>
    </row>
    <row r="123" spans="2:15" s="80" customFormat="1" ht="14.25">
      <c r="B123" s="69" t="s">
        <v>35</v>
      </c>
      <c r="C123" s="69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 s="80" customFormat="1" ht="14.25">
      <c r="B124" s="70" t="s">
        <v>81</v>
      </c>
      <c r="C124" s="70"/>
      <c r="D124" s="95">
        <v>0</v>
      </c>
      <c r="E124" s="95">
        <v>0</v>
      </c>
      <c r="F124" s="95">
        <v>0</v>
      </c>
      <c r="G124" s="95">
        <v>0</v>
      </c>
      <c r="H124" s="95">
        <v>166</v>
      </c>
      <c r="I124" s="95">
        <v>0</v>
      </c>
      <c r="J124" s="95">
        <v>327</v>
      </c>
      <c r="K124" s="95">
        <v>0</v>
      </c>
      <c r="L124" s="95">
        <v>364</v>
      </c>
      <c r="M124" s="95">
        <v>0</v>
      </c>
      <c r="N124" s="95">
        <v>0</v>
      </c>
      <c r="O124" s="95">
        <v>0</v>
      </c>
    </row>
    <row r="125" spans="2:17" ht="12.7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P125" s="34"/>
      <c r="Q125" s="34"/>
    </row>
    <row r="126" spans="2:12" ht="12.75">
      <c r="B126" s="45" t="s">
        <v>73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ht="12.75">
      <c r="B127" s="26" t="s">
        <v>68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ht="12.75">
      <c r="B128" s="26" t="s">
        <v>69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</sheetData>
  <sheetProtection/>
  <mergeCells count="16">
    <mergeCell ref="P72:Q72"/>
    <mergeCell ref="B65:Q65"/>
    <mergeCell ref="B67:Q67"/>
    <mergeCell ref="B68:Q68"/>
    <mergeCell ref="J71:K72"/>
    <mergeCell ref="F72:G72"/>
    <mergeCell ref="H72:I72"/>
    <mergeCell ref="L72:M72"/>
    <mergeCell ref="B1:Q1"/>
    <mergeCell ref="L7:Q7"/>
    <mergeCell ref="F7:G8"/>
    <mergeCell ref="H7:I8"/>
    <mergeCell ref="J7:K8"/>
    <mergeCell ref="N8:O8"/>
    <mergeCell ref="B3:Q3"/>
    <mergeCell ref="B4:Q4"/>
  </mergeCells>
  <printOptions horizontalCentered="1" verticalCentered="1"/>
  <pageMargins left="0.984251968503937" right="0" top="0" bottom="0.5905511811023623" header="0" footer="0"/>
  <pageSetup firstPageNumber="833" useFirstPageNumber="1" fitToHeight="0" horizontalDpi="300" verticalDpi="300" orientation="landscape" scale="53" r:id="rId2"/>
  <headerFooter alignWithMargins="0">
    <oddFooter>&amp;C&amp;"Arial,Negrita"&amp;P</oddFooter>
  </headerFooter>
  <rowBreaks count="1" manualBreakCount="1">
    <brk id="6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99FF"/>
  </sheetPr>
  <dimension ref="B1:AG65"/>
  <sheetViews>
    <sheetView showGridLines="0" showZeros="0" view="pageBreakPreview" zoomScale="68" zoomScaleSheetLayoutView="68" zoomScalePageLayoutView="0" workbookViewId="0" topLeftCell="A1">
      <selection activeCell="D41" sqref="D41"/>
    </sheetView>
  </sheetViews>
  <sheetFormatPr defaultColWidth="11.00390625" defaultRowHeight="15"/>
  <cols>
    <col min="1" max="1" width="0.9921875" style="3" customWidth="1"/>
    <col min="2" max="2" width="37.140625" style="3" customWidth="1"/>
    <col min="3" max="3" width="11.7109375" style="3" customWidth="1"/>
    <col min="4" max="4" width="9.7109375" style="3" customWidth="1"/>
    <col min="5" max="5" width="10.7109375" style="3" customWidth="1"/>
    <col min="6" max="6" width="9.140625" style="3" customWidth="1"/>
    <col min="7" max="7" width="9.00390625" style="3" customWidth="1"/>
    <col min="8" max="8" width="8.7109375" style="3" customWidth="1"/>
    <col min="9" max="9" width="10.140625" style="3" customWidth="1"/>
    <col min="10" max="10" width="9.140625" style="3" customWidth="1"/>
    <col min="11" max="11" width="10.57421875" style="3" customWidth="1"/>
    <col min="12" max="12" width="9.7109375" style="3" customWidth="1"/>
    <col min="13" max="13" width="10.7109375" style="3" customWidth="1"/>
    <col min="14" max="14" width="8.28125" style="3" customWidth="1"/>
    <col min="15" max="15" width="9.8515625" style="3" customWidth="1"/>
    <col min="16" max="16" width="10.7109375" style="3" customWidth="1"/>
    <col min="17" max="17" width="10.28125" style="3" customWidth="1"/>
    <col min="18" max="18" width="9.7109375" style="3" customWidth="1"/>
    <col min="19" max="19" width="9.140625" style="3" customWidth="1"/>
    <col min="20" max="20" width="9.28125" style="3" customWidth="1"/>
    <col min="21" max="22" width="12.140625" style="3" customWidth="1"/>
    <col min="23" max="23" width="12.140625" style="57" customWidth="1"/>
    <col min="24" max="25" width="15.7109375" style="3" customWidth="1"/>
    <col min="26" max="31" width="12.140625" style="3" customWidth="1"/>
    <col min="32" max="32" width="9.8515625" style="3" customWidth="1"/>
    <col min="33" max="36" width="11.00390625" style="3" customWidth="1"/>
    <col min="37" max="37" width="12.140625" style="3" customWidth="1"/>
    <col min="38" max="39" width="9.8515625" style="3" customWidth="1"/>
    <col min="40" max="41" width="8.7109375" style="3" customWidth="1"/>
    <col min="42" max="16384" width="11.00390625" style="3" customWidth="1"/>
  </cols>
  <sheetData>
    <row r="1" spans="2:20" s="29" customFormat="1" ht="12.75">
      <c r="B1" s="96" t="s">
        <v>82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17" s="29" customFormat="1" ht="12.75">
      <c r="B2" s="5"/>
      <c r="P2" s="30"/>
      <c r="Q2" s="31"/>
    </row>
    <row r="3" spans="2:20" s="29" customFormat="1" ht="18">
      <c r="B3" s="100" t="s">
        <v>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17" s="29" customFormat="1" ht="18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3:25" ht="12.7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  <c r="V5" s="6"/>
      <c r="W5" s="50"/>
      <c r="X5" s="6"/>
      <c r="Y5" s="6"/>
    </row>
    <row r="6" spans="3:26" ht="12.75">
      <c r="C6" s="7"/>
      <c r="D6" s="7"/>
      <c r="E6" s="21"/>
      <c r="F6" s="7"/>
      <c r="G6" s="7"/>
      <c r="H6" s="7"/>
      <c r="I6" s="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5"/>
      <c r="V6" s="25"/>
      <c r="W6" s="51"/>
      <c r="X6" s="25"/>
      <c r="Y6" s="6"/>
      <c r="Z6" s="6"/>
    </row>
    <row r="7" spans="2:26" ht="12.75">
      <c r="B7" s="8"/>
      <c r="C7" s="8"/>
      <c r="E7" s="23" t="s">
        <v>72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4"/>
      <c r="V7" s="4"/>
      <c r="W7" s="49"/>
      <c r="X7" s="4"/>
      <c r="Y7" s="4"/>
      <c r="Z7" s="4"/>
    </row>
    <row r="8" spans="2:26" ht="12.75">
      <c r="B8" s="4"/>
      <c r="C8" s="4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05" t="s">
        <v>71</v>
      </c>
      <c r="T8" s="106"/>
      <c r="U8" s="4"/>
      <c r="V8" s="4"/>
      <c r="W8" s="49"/>
      <c r="X8" s="4"/>
      <c r="Y8" s="4"/>
      <c r="Z8" s="4"/>
    </row>
    <row r="9" spans="3:26" ht="12.75" customHeight="1">
      <c r="C9" s="104" t="s">
        <v>0</v>
      </c>
      <c r="D9" s="104"/>
      <c r="E9" s="104" t="s">
        <v>47</v>
      </c>
      <c r="F9" s="104"/>
      <c r="G9" s="104" t="s">
        <v>46</v>
      </c>
      <c r="H9" s="104"/>
      <c r="I9" s="105" t="s">
        <v>45</v>
      </c>
      <c r="J9" s="105"/>
      <c r="K9" s="105" t="s">
        <v>63</v>
      </c>
      <c r="L9" s="105"/>
      <c r="M9" s="105" t="s">
        <v>64</v>
      </c>
      <c r="N9" s="105"/>
      <c r="O9" s="105" t="s">
        <v>65</v>
      </c>
      <c r="P9" s="105"/>
      <c r="Q9" s="105" t="s">
        <v>67</v>
      </c>
      <c r="R9" s="105"/>
      <c r="S9" s="106"/>
      <c r="T9" s="106"/>
      <c r="U9" s="16"/>
      <c r="V9" s="16"/>
      <c r="W9" s="105"/>
      <c r="X9" s="105"/>
      <c r="Y9" s="1"/>
      <c r="Z9" s="4"/>
    </row>
    <row r="10" spans="3:32" ht="12.75">
      <c r="C10" s="104"/>
      <c r="D10" s="104"/>
      <c r="E10" s="104"/>
      <c r="F10" s="104"/>
      <c r="G10" s="104"/>
      <c r="H10" s="104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T10" s="106"/>
      <c r="U10" s="16"/>
      <c r="V10" s="16"/>
      <c r="W10" s="105"/>
      <c r="X10" s="105"/>
      <c r="Y10" s="1"/>
      <c r="Z10" s="4"/>
      <c r="AA10" s="10"/>
      <c r="AB10" s="10"/>
      <c r="AC10" s="10"/>
      <c r="AD10" s="10"/>
      <c r="AE10" s="10"/>
      <c r="AF10" s="10"/>
    </row>
    <row r="11" spans="2:32" ht="12.75">
      <c r="B11" s="11" t="s">
        <v>44</v>
      </c>
      <c r="C11" s="11" t="s">
        <v>43</v>
      </c>
      <c r="D11" s="2" t="s">
        <v>42</v>
      </c>
      <c r="E11" s="11" t="s">
        <v>43</v>
      </c>
      <c r="F11" s="2" t="s">
        <v>42</v>
      </c>
      <c r="G11" s="11" t="s">
        <v>43</v>
      </c>
      <c r="H11" s="2" t="s">
        <v>42</v>
      </c>
      <c r="I11" s="17" t="s">
        <v>43</v>
      </c>
      <c r="J11" s="18" t="s">
        <v>42</v>
      </c>
      <c r="K11" s="17" t="s">
        <v>43</v>
      </c>
      <c r="L11" s="18" t="s">
        <v>42</v>
      </c>
      <c r="M11" s="17" t="s">
        <v>43</v>
      </c>
      <c r="N11" s="18" t="s">
        <v>42</v>
      </c>
      <c r="O11" s="17" t="s">
        <v>43</v>
      </c>
      <c r="P11" s="18" t="s">
        <v>42</v>
      </c>
      <c r="Q11" s="17" t="s">
        <v>43</v>
      </c>
      <c r="R11" s="18" t="s">
        <v>42</v>
      </c>
      <c r="S11" s="17" t="s">
        <v>43</v>
      </c>
      <c r="T11" s="18" t="s">
        <v>42</v>
      </c>
      <c r="U11" s="13"/>
      <c r="V11" s="13"/>
      <c r="W11" s="52"/>
      <c r="X11" s="13"/>
      <c r="Y11" s="12"/>
      <c r="Z11" s="13"/>
      <c r="AA11" s="10"/>
      <c r="AB11" s="10"/>
      <c r="AC11" s="10"/>
      <c r="AD11" s="10"/>
      <c r="AE11" s="10"/>
      <c r="AF11" s="10"/>
    </row>
    <row r="12" spans="2:32" ht="12.75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4"/>
      <c r="V12" s="4"/>
      <c r="W12" s="49"/>
      <c r="X12" s="4"/>
      <c r="Y12" s="4"/>
      <c r="Z12" s="4"/>
      <c r="AA12" s="10"/>
      <c r="AB12" s="10"/>
      <c r="AC12" s="10"/>
      <c r="AD12" s="10"/>
      <c r="AE12" s="10"/>
      <c r="AF12" s="10"/>
    </row>
    <row r="13" spans="2:32" ht="15">
      <c r="B13" s="61" t="s">
        <v>41</v>
      </c>
      <c r="C13" s="62">
        <f aca="true" t="shared" si="0" ref="C13:T13">SUM(C15,C22,C56)</f>
        <v>149737</v>
      </c>
      <c r="D13" s="62">
        <f t="shared" si="0"/>
        <v>48</v>
      </c>
      <c r="E13" s="62">
        <f t="shared" si="0"/>
        <v>4752</v>
      </c>
      <c r="F13" s="62">
        <f t="shared" si="0"/>
        <v>25</v>
      </c>
      <c r="G13" s="62">
        <f t="shared" si="0"/>
        <v>24860</v>
      </c>
      <c r="H13" s="62">
        <f t="shared" si="0"/>
        <v>0</v>
      </c>
      <c r="I13" s="62">
        <f t="shared" si="0"/>
        <v>18602</v>
      </c>
      <c r="J13" s="62">
        <f t="shared" si="0"/>
        <v>0</v>
      </c>
      <c r="K13" s="62">
        <f t="shared" si="0"/>
        <v>2960</v>
      </c>
      <c r="L13" s="62">
        <f t="shared" si="0"/>
        <v>0</v>
      </c>
      <c r="M13" s="62">
        <f t="shared" si="0"/>
        <v>36550</v>
      </c>
      <c r="N13" s="62">
        <f t="shared" si="0"/>
        <v>0</v>
      </c>
      <c r="O13" s="62">
        <f t="shared" si="0"/>
        <v>19806</v>
      </c>
      <c r="P13" s="62">
        <f t="shared" si="0"/>
        <v>0</v>
      </c>
      <c r="Q13" s="62">
        <f t="shared" si="0"/>
        <v>41846</v>
      </c>
      <c r="R13" s="62">
        <f t="shared" si="0"/>
        <v>0</v>
      </c>
      <c r="S13" s="62">
        <f t="shared" si="0"/>
        <v>361</v>
      </c>
      <c r="T13" s="62">
        <f t="shared" si="0"/>
        <v>23</v>
      </c>
      <c r="U13" s="27"/>
      <c r="V13" s="27"/>
      <c r="W13" s="53"/>
      <c r="X13" s="27"/>
      <c r="Y13" s="27"/>
      <c r="Z13" s="27"/>
      <c r="AA13" s="28"/>
      <c r="AB13" s="28"/>
      <c r="AC13" s="28"/>
      <c r="AD13" s="10"/>
      <c r="AE13" s="10"/>
      <c r="AF13" s="10"/>
    </row>
    <row r="14" spans="2:32" ht="14.2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28"/>
      <c r="V14" s="28"/>
      <c r="W14" s="54"/>
      <c r="X14" s="28"/>
      <c r="Y14" s="28"/>
      <c r="Z14" s="28"/>
      <c r="AA14" s="28"/>
      <c r="AB14" s="28"/>
      <c r="AC14" s="28"/>
      <c r="AD14" s="10"/>
      <c r="AE14" s="10"/>
      <c r="AF14" s="10"/>
    </row>
    <row r="15" spans="2:32" ht="15">
      <c r="B15" s="61" t="s">
        <v>40</v>
      </c>
      <c r="C15" s="62">
        <f aca="true" t="shared" si="1" ref="C15:T15">SUM(C17:C20)</f>
        <v>135967</v>
      </c>
      <c r="D15" s="62">
        <f t="shared" si="1"/>
        <v>0</v>
      </c>
      <c r="E15" s="62">
        <f t="shared" si="1"/>
        <v>1323</v>
      </c>
      <c r="F15" s="62">
        <f t="shared" si="1"/>
        <v>0</v>
      </c>
      <c r="G15" s="62">
        <f t="shared" si="1"/>
        <v>24836</v>
      </c>
      <c r="H15" s="62">
        <f t="shared" si="1"/>
        <v>0</v>
      </c>
      <c r="I15" s="62">
        <f t="shared" si="1"/>
        <v>18535</v>
      </c>
      <c r="J15" s="62">
        <f t="shared" si="1"/>
        <v>0</v>
      </c>
      <c r="K15" s="62">
        <f t="shared" si="1"/>
        <v>2723</v>
      </c>
      <c r="L15" s="62">
        <f t="shared" si="1"/>
        <v>0</v>
      </c>
      <c r="M15" s="62">
        <f t="shared" si="1"/>
        <v>36186</v>
      </c>
      <c r="N15" s="62">
        <f t="shared" si="1"/>
        <v>0</v>
      </c>
      <c r="O15" s="62">
        <f t="shared" si="1"/>
        <v>11015</v>
      </c>
      <c r="P15" s="62">
        <f t="shared" si="1"/>
        <v>0</v>
      </c>
      <c r="Q15" s="62">
        <f t="shared" si="1"/>
        <v>41330</v>
      </c>
      <c r="R15" s="62">
        <f t="shared" si="1"/>
        <v>0</v>
      </c>
      <c r="S15" s="62">
        <f t="shared" si="1"/>
        <v>19</v>
      </c>
      <c r="T15" s="62">
        <f t="shared" si="1"/>
        <v>0</v>
      </c>
      <c r="U15" s="27"/>
      <c r="V15" s="27"/>
      <c r="W15" s="53"/>
      <c r="X15" s="27"/>
      <c r="Y15" s="27"/>
      <c r="Z15" s="27"/>
      <c r="AA15" s="28"/>
      <c r="AB15" s="28"/>
      <c r="AC15" s="28"/>
      <c r="AD15" s="10"/>
      <c r="AE15" s="10"/>
      <c r="AF15" s="10"/>
    </row>
    <row r="16" spans="2:32" ht="14.25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28"/>
      <c r="V16" s="28"/>
      <c r="W16" s="54"/>
      <c r="X16" s="28"/>
      <c r="Y16" s="28"/>
      <c r="Z16" s="28"/>
      <c r="AA16" s="28"/>
      <c r="AB16" s="28"/>
      <c r="AC16" s="28"/>
      <c r="AD16" s="10"/>
      <c r="AE16" s="10"/>
      <c r="AF16" s="10"/>
    </row>
    <row r="17" spans="2:32" ht="14.25">
      <c r="B17" s="65" t="s">
        <v>52</v>
      </c>
      <c r="C17" s="64">
        <f aca="true" t="shared" si="2" ref="C17:D20">SUM(E17+G17+I17+K17+M17+O17+Q17+S17)</f>
        <v>92854</v>
      </c>
      <c r="D17" s="64">
        <f t="shared" si="2"/>
        <v>0</v>
      </c>
      <c r="E17" s="92">
        <v>1323</v>
      </c>
      <c r="F17" s="91">
        <v>0</v>
      </c>
      <c r="G17" s="92">
        <v>20785</v>
      </c>
      <c r="H17" s="91">
        <v>0</v>
      </c>
      <c r="I17" s="92">
        <v>13261</v>
      </c>
      <c r="J17" s="91">
        <v>0</v>
      </c>
      <c r="K17" s="92">
        <v>2723</v>
      </c>
      <c r="L17" s="91">
        <v>0</v>
      </c>
      <c r="M17" s="92">
        <v>35712</v>
      </c>
      <c r="N17" s="91">
        <v>0</v>
      </c>
      <c r="O17" s="92">
        <v>8732</v>
      </c>
      <c r="P17" s="91">
        <v>0</v>
      </c>
      <c r="Q17" s="92">
        <v>10303</v>
      </c>
      <c r="R17" s="91">
        <v>0</v>
      </c>
      <c r="S17" s="91">
        <v>15</v>
      </c>
      <c r="T17" s="91">
        <v>0</v>
      </c>
      <c r="U17" s="28"/>
      <c r="V17" s="28"/>
      <c r="W17" s="54"/>
      <c r="X17" s="28"/>
      <c r="Y17" s="28"/>
      <c r="Z17" s="28"/>
      <c r="AA17" s="28"/>
      <c r="AB17" s="28"/>
      <c r="AC17" s="28"/>
      <c r="AD17" s="10"/>
      <c r="AE17" s="10"/>
      <c r="AF17" s="10"/>
    </row>
    <row r="18" spans="2:32" ht="14.25">
      <c r="B18" s="65" t="s">
        <v>53</v>
      </c>
      <c r="C18" s="64">
        <f t="shared" si="2"/>
        <v>0</v>
      </c>
      <c r="D18" s="64">
        <f t="shared" si="2"/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28"/>
      <c r="V18" s="28"/>
      <c r="W18" s="54"/>
      <c r="X18" s="28"/>
      <c r="Y18" s="28"/>
      <c r="Z18" s="28"/>
      <c r="AA18" s="28"/>
      <c r="AB18" s="28"/>
      <c r="AC18" s="28"/>
      <c r="AD18" s="10"/>
      <c r="AE18" s="10"/>
      <c r="AF18" s="10"/>
    </row>
    <row r="19" spans="2:32" ht="14.25">
      <c r="B19" s="65" t="s">
        <v>54</v>
      </c>
      <c r="C19" s="64">
        <f t="shared" si="2"/>
        <v>43113</v>
      </c>
      <c r="D19" s="64">
        <f t="shared" si="2"/>
        <v>0</v>
      </c>
      <c r="E19" s="91">
        <v>0</v>
      </c>
      <c r="F19" s="91">
        <v>0</v>
      </c>
      <c r="G19" s="92">
        <v>4051</v>
      </c>
      <c r="H19" s="91">
        <v>0</v>
      </c>
      <c r="I19" s="92">
        <v>5274</v>
      </c>
      <c r="J19" s="91">
        <v>0</v>
      </c>
      <c r="K19" s="91">
        <v>0</v>
      </c>
      <c r="L19" s="91">
        <v>0</v>
      </c>
      <c r="M19" s="91">
        <v>474</v>
      </c>
      <c r="N19" s="91">
        <v>0</v>
      </c>
      <c r="O19" s="92">
        <v>2283</v>
      </c>
      <c r="P19" s="91">
        <v>0</v>
      </c>
      <c r="Q19" s="92">
        <v>31027</v>
      </c>
      <c r="R19" s="91">
        <v>0</v>
      </c>
      <c r="S19" s="91">
        <v>4</v>
      </c>
      <c r="T19" s="91">
        <v>0</v>
      </c>
      <c r="U19" s="28"/>
      <c r="V19" s="28"/>
      <c r="W19" s="54"/>
      <c r="X19" s="28"/>
      <c r="Y19" s="28"/>
      <c r="Z19" s="28"/>
      <c r="AA19" s="28"/>
      <c r="AB19" s="28"/>
      <c r="AC19" s="28"/>
      <c r="AD19" s="10"/>
      <c r="AE19" s="10"/>
      <c r="AF19" s="10"/>
    </row>
    <row r="20" spans="2:32" ht="14.25">
      <c r="B20" s="65" t="s">
        <v>55</v>
      </c>
      <c r="C20" s="64">
        <f t="shared" si="2"/>
        <v>0</v>
      </c>
      <c r="D20" s="64">
        <f t="shared" si="2"/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28"/>
      <c r="V20" s="28"/>
      <c r="W20" s="54"/>
      <c r="X20" s="28"/>
      <c r="Y20" s="28"/>
      <c r="Z20" s="28"/>
      <c r="AA20" s="28"/>
      <c r="AB20" s="28"/>
      <c r="AC20" s="28"/>
      <c r="AD20" s="10"/>
      <c r="AE20" s="10"/>
      <c r="AF20" s="10"/>
    </row>
    <row r="21" spans="2:32" ht="14.25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28"/>
      <c r="V21" s="28"/>
      <c r="W21" s="54"/>
      <c r="X21" s="28"/>
      <c r="Y21" s="28"/>
      <c r="Z21" s="28"/>
      <c r="AA21" s="28"/>
      <c r="AB21" s="28"/>
      <c r="AC21" s="28"/>
      <c r="AD21" s="10"/>
      <c r="AE21" s="10"/>
      <c r="AF21" s="10"/>
    </row>
    <row r="22" spans="2:32" ht="15">
      <c r="B22" s="61" t="s">
        <v>39</v>
      </c>
      <c r="C22" s="62">
        <f aca="true" t="shared" si="3" ref="C22:T22">SUM(C24:C54)</f>
        <v>12040</v>
      </c>
      <c r="D22" s="62">
        <f t="shared" si="3"/>
        <v>48</v>
      </c>
      <c r="E22" s="62">
        <f t="shared" si="3"/>
        <v>2985</v>
      </c>
      <c r="F22" s="62">
        <f t="shared" si="3"/>
        <v>25</v>
      </c>
      <c r="G22" s="62">
        <f t="shared" si="3"/>
        <v>24</v>
      </c>
      <c r="H22" s="62">
        <f t="shared" si="3"/>
        <v>0</v>
      </c>
      <c r="I22" s="62">
        <f t="shared" si="3"/>
        <v>1</v>
      </c>
      <c r="J22" s="62">
        <f t="shared" si="3"/>
        <v>0</v>
      </c>
      <c r="K22" s="62">
        <f t="shared" si="3"/>
        <v>207</v>
      </c>
      <c r="L22" s="62">
        <f t="shared" si="3"/>
        <v>0</v>
      </c>
      <c r="M22" s="62">
        <f t="shared" si="3"/>
        <v>364</v>
      </c>
      <c r="N22" s="62">
        <f t="shared" si="3"/>
        <v>0</v>
      </c>
      <c r="O22" s="62">
        <f t="shared" si="3"/>
        <v>7601</v>
      </c>
      <c r="P22" s="62">
        <f t="shared" si="3"/>
        <v>0</v>
      </c>
      <c r="Q22" s="62">
        <f t="shared" si="3"/>
        <v>516</v>
      </c>
      <c r="R22" s="62">
        <f t="shared" si="3"/>
        <v>0</v>
      </c>
      <c r="S22" s="62">
        <f t="shared" si="3"/>
        <v>342</v>
      </c>
      <c r="T22" s="62">
        <f t="shared" si="3"/>
        <v>23</v>
      </c>
      <c r="U22" s="27"/>
      <c r="V22" s="27"/>
      <c r="W22" s="53"/>
      <c r="X22" s="27">
        <f>SUM(X24:X54)</f>
        <v>0</v>
      </c>
      <c r="Y22" s="27"/>
      <c r="Z22" s="27"/>
      <c r="AA22" s="28"/>
      <c r="AB22" s="28"/>
      <c r="AC22" s="28"/>
      <c r="AD22" s="10"/>
      <c r="AE22" s="10"/>
      <c r="AF22" s="10"/>
    </row>
    <row r="23" spans="2:32" ht="14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28"/>
      <c r="V23" s="28"/>
      <c r="W23" s="54"/>
      <c r="X23" s="28"/>
      <c r="Y23" s="28"/>
      <c r="Z23" s="28"/>
      <c r="AA23" s="28"/>
      <c r="AB23" s="28"/>
      <c r="AC23" s="28"/>
      <c r="AD23" s="10"/>
      <c r="AE23" s="10"/>
      <c r="AF23" s="10"/>
    </row>
    <row r="24" spans="2:32" ht="14.25">
      <c r="B24" s="84" t="s">
        <v>29</v>
      </c>
      <c r="C24" s="64">
        <f aca="true" t="shared" si="4" ref="C24:C54">SUM(E24+G24+I24+K24+M24+O24+Q24+S24)</f>
        <v>4683</v>
      </c>
      <c r="D24" s="64">
        <f aca="true" t="shared" si="5" ref="D24:D54">SUM(F24+H24+J24+L24+N24+P24+R24+T24)</f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364</v>
      </c>
      <c r="N24" s="91">
        <v>0</v>
      </c>
      <c r="O24" s="92">
        <v>4319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28"/>
      <c r="V24" s="28"/>
      <c r="W24" s="54"/>
      <c r="X24" s="28"/>
      <c r="Y24" s="28"/>
      <c r="Z24" s="28"/>
      <c r="AA24" s="28"/>
      <c r="AB24" s="28"/>
      <c r="AC24" s="28"/>
      <c r="AD24" s="10"/>
      <c r="AE24" s="10"/>
      <c r="AF24" s="10"/>
    </row>
    <row r="25" spans="2:32" ht="14.25">
      <c r="B25" s="84" t="s">
        <v>56</v>
      </c>
      <c r="C25" s="64">
        <f t="shared" si="4"/>
        <v>315</v>
      </c>
      <c r="D25" s="64">
        <f t="shared" si="5"/>
        <v>0</v>
      </c>
      <c r="E25" s="91">
        <v>315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28"/>
      <c r="V25" s="28"/>
      <c r="W25" s="54"/>
      <c r="X25" s="28"/>
      <c r="Y25" s="28"/>
      <c r="Z25" s="28"/>
      <c r="AA25" s="28"/>
      <c r="AB25" s="28"/>
      <c r="AC25" s="28"/>
      <c r="AD25" s="10"/>
      <c r="AE25" s="10"/>
      <c r="AF25" s="10"/>
    </row>
    <row r="26" spans="2:32" ht="14.25">
      <c r="B26" s="84" t="s">
        <v>28</v>
      </c>
      <c r="C26" s="64">
        <f t="shared" si="4"/>
        <v>0</v>
      </c>
      <c r="D26" s="64">
        <f t="shared" si="5"/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28"/>
      <c r="V26" s="28"/>
      <c r="W26" s="54"/>
      <c r="X26" s="28"/>
      <c r="Y26" s="28"/>
      <c r="Z26" s="28"/>
      <c r="AA26" s="28"/>
      <c r="AB26" s="28"/>
      <c r="AC26" s="28"/>
      <c r="AD26" s="10"/>
      <c r="AE26" s="10"/>
      <c r="AF26" s="10"/>
    </row>
    <row r="27" spans="2:32" ht="14.25">
      <c r="B27" s="84" t="s">
        <v>27</v>
      </c>
      <c r="C27" s="64">
        <f t="shared" si="4"/>
        <v>0</v>
      </c>
      <c r="D27" s="64">
        <f t="shared" si="5"/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28"/>
      <c r="V27" s="28"/>
      <c r="W27" s="54"/>
      <c r="X27" s="28"/>
      <c r="Y27" s="28"/>
      <c r="Z27" s="28"/>
      <c r="AA27" s="28"/>
      <c r="AB27" s="28"/>
      <c r="AC27" s="28"/>
      <c r="AD27" s="10"/>
      <c r="AE27" s="10"/>
      <c r="AF27" s="10"/>
    </row>
    <row r="28" spans="2:32" ht="14.25">
      <c r="B28" s="84" t="s">
        <v>26</v>
      </c>
      <c r="C28" s="64">
        <f t="shared" si="4"/>
        <v>235</v>
      </c>
      <c r="D28" s="64">
        <f t="shared" si="5"/>
        <v>7</v>
      </c>
      <c r="E28" s="91">
        <v>219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16</v>
      </c>
      <c r="T28" s="91">
        <v>7</v>
      </c>
      <c r="U28" s="28"/>
      <c r="V28" s="28"/>
      <c r="W28" s="54"/>
      <c r="X28" s="28"/>
      <c r="Y28" s="28"/>
      <c r="Z28" s="28"/>
      <c r="AA28" s="28"/>
      <c r="AB28" s="28"/>
      <c r="AC28" s="28"/>
      <c r="AD28" s="10"/>
      <c r="AE28" s="10"/>
      <c r="AF28" s="10"/>
    </row>
    <row r="29" spans="2:32" ht="14.25">
      <c r="B29" s="84" t="s">
        <v>25</v>
      </c>
      <c r="C29" s="64">
        <f t="shared" si="4"/>
        <v>19</v>
      </c>
      <c r="D29" s="64">
        <f t="shared" si="5"/>
        <v>0</v>
      </c>
      <c r="E29" s="91">
        <v>17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2</v>
      </c>
      <c r="T29" s="91">
        <v>0</v>
      </c>
      <c r="U29" s="28"/>
      <c r="V29" s="28"/>
      <c r="W29" s="54"/>
      <c r="X29" s="28"/>
      <c r="Y29" s="28"/>
      <c r="Z29" s="28"/>
      <c r="AA29" s="28"/>
      <c r="AB29" s="28"/>
      <c r="AC29" s="28"/>
      <c r="AD29" s="10"/>
      <c r="AE29" s="10"/>
      <c r="AF29" s="10"/>
    </row>
    <row r="30" spans="2:32" ht="14.25">
      <c r="B30" s="84" t="s">
        <v>24</v>
      </c>
      <c r="C30" s="64">
        <f t="shared" si="4"/>
        <v>1249</v>
      </c>
      <c r="D30" s="64">
        <f t="shared" si="5"/>
        <v>0</v>
      </c>
      <c r="E30" s="92">
        <v>1184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65</v>
      </c>
      <c r="T30" s="91">
        <v>0</v>
      </c>
      <c r="U30" s="28"/>
      <c r="V30" s="28"/>
      <c r="W30" s="54"/>
      <c r="X30" s="28"/>
      <c r="Y30" s="28"/>
      <c r="Z30" s="28"/>
      <c r="AA30" s="28"/>
      <c r="AB30" s="28"/>
      <c r="AC30" s="28"/>
      <c r="AD30" s="10"/>
      <c r="AE30" s="10"/>
      <c r="AF30" s="10"/>
    </row>
    <row r="31" spans="2:32" ht="14.25">
      <c r="B31" s="84" t="s">
        <v>23</v>
      </c>
      <c r="C31" s="64">
        <f t="shared" si="4"/>
        <v>71</v>
      </c>
      <c r="D31" s="64">
        <f t="shared" si="5"/>
        <v>0</v>
      </c>
      <c r="E31" s="91">
        <v>32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39</v>
      </c>
      <c r="T31" s="91">
        <v>0</v>
      </c>
      <c r="U31" s="28"/>
      <c r="V31" s="28"/>
      <c r="W31" s="54"/>
      <c r="X31" s="28"/>
      <c r="Y31" s="28"/>
      <c r="Z31" s="28"/>
      <c r="AA31" s="28"/>
      <c r="AB31" s="28"/>
      <c r="AC31" s="28"/>
      <c r="AD31" s="10"/>
      <c r="AE31" s="10"/>
      <c r="AF31" s="10"/>
    </row>
    <row r="32" spans="2:32" ht="14.25">
      <c r="B32" s="84" t="s">
        <v>22</v>
      </c>
      <c r="C32" s="64">
        <f t="shared" si="4"/>
        <v>254</v>
      </c>
      <c r="D32" s="64">
        <f t="shared" si="5"/>
        <v>0</v>
      </c>
      <c r="E32" s="91">
        <v>0</v>
      </c>
      <c r="F32" s="91">
        <v>0</v>
      </c>
      <c r="G32" s="91">
        <v>0</v>
      </c>
      <c r="H32" s="91">
        <v>0</v>
      </c>
      <c r="I32" s="91">
        <v>1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132</v>
      </c>
      <c r="P32" s="91">
        <v>0</v>
      </c>
      <c r="Q32" s="91">
        <v>0</v>
      </c>
      <c r="R32" s="91">
        <v>0</v>
      </c>
      <c r="S32" s="91">
        <v>121</v>
      </c>
      <c r="T32" s="91">
        <v>0</v>
      </c>
      <c r="U32" s="28"/>
      <c r="V32" s="28"/>
      <c r="W32" s="54"/>
      <c r="X32" s="28"/>
      <c r="Y32" s="28"/>
      <c r="Z32" s="28"/>
      <c r="AA32" s="28"/>
      <c r="AB32" s="28"/>
      <c r="AC32" s="28"/>
      <c r="AD32" s="10"/>
      <c r="AE32" s="10"/>
      <c r="AF32" s="10"/>
    </row>
    <row r="33" spans="2:32" ht="14.25">
      <c r="B33" s="84" t="s">
        <v>21</v>
      </c>
      <c r="C33" s="64">
        <f t="shared" si="4"/>
        <v>203</v>
      </c>
      <c r="D33" s="64">
        <f t="shared" si="5"/>
        <v>6</v>
      </c>
      <c r="E33" s="91">
        <v>187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16</v>
      </c>
      <c r="T33" s="91">
        <v>6</v>
      </c>
      <c r="U33" s="28"/>
      <c r="V33" s="28"/>
      <c r="W33" s="54"/>
      <c r="X33" s="28"/>
      <c r="Y33" s="28"/>
      <c r="Z33" s="28"/>
      <c r="AA33" s="28"/>
      <c r="AB33" s="28"/>
      <c r="AC33" s="28"/>
      <c r="AD33" s="10"/>
      <c r="AE33" s="10"/>
      <c r="AF33" s="10"/>
    </row>
    <row r="34" spans="2:32" ht="14.25">
      <c r="B34" s="84" t="s">
        <v>20</v>
      </c>
      <c r="C34" s="64">
        <f t="shared" si="4"/>
        <v>0</v>
      </c>
      <c r="D34" s="64">
        <f t="shared" si="5"/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28"/>
      <c r="V34" s="28"/>
      <c r="W34" s="54"/>
      <c r="X34" s="28"/>
      <c r="Y34" s="28"/>
      <c r="Z34" s="28"/>
      <c r="AA34" s="28"/>
      <c r="AB34" s="28"/>
      <c r="AC34" s="28"/>
      <c r="AD34" s="10"/>
      <c r="AE34" s="10"/>
      <c r="AF34" s="10"/>
    </row>
    <row r="35" spans="2:32" ht="14.25">
      <c r="B35" s="84" t="s">
        <v>19</v>
      </c>
      <c r="C35" s="64">
        <f t="shared" si="4"/>
        <v>0</v>
      </c>
      <c r="D35" s="64">
        <f t="shared" si="5"/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28"/>
      <c r="V35" s="28"/>
      <c r="W35" s="54"/>
      <c r="X35" s="28"/>
      <c r="Y35" s="28"/>
      <c r="Z35" s="28"/>
      <c r="AA35" s="28"/>
      <c r="AB35" s="28"/>
      <c r="AC35" s="28"/>
      <c r="AD35" s="10"/>
      <c r="AE35" s="10"/>
      <c r="AF35" s="10"/>
    </row>
    <row r="36" spans="2:32" ht="14.25">
      <c r="B36" s="84" t="s">
        <v>18</v>
      </c>
      <c r="C36" s="64">
        <f t="shared" si="4"/>
        <v>2</v>
      </c>
      <c r="D36" s="64">
        <f t="shared" si="5"/>
        <v>10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2</v>
      </c>
      <c r="T36" s="91">
        <v>10</v>
      </c>
      <c r="U36" s="28"/>
      <c r="V36" s="28"/>
      <c r="W36" s="54"/>
      <c r="X36" s="28"/>
      <c r="Y36" s="28"/>
      <c r="Z36" s="28"/>
      <c r="AA36" s="28"/>
      <c r="AB36" s="28"/>
      <c r="AC36" s="28"/>
      <c r="AD36" s="10"/>
      <c r="AE36" s="10"/>
      <c r="AF36" s="10"/>
    </row>
    <row r="37" spans="2:32" ht="14.25">
      <c r="B37" s="84" t="s">
        <v>38</v>
      </c>
      <c r="C37" s="64">
        <f t="shared" si="4"/>
        <v>512</v>
      </c>
      <c r="D37" s="64">
        <f t="shared" si="5"/>
        <v>25</v>
      </c>
      <c r="E37" s="91">
        <v>512</v>
      </c>
      <c r="F37" s="91">
        <v>25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28"/>
      <c r="V37" s="28"/>
      <c r="W37" s="54"/>
      <c r="X37" s="28"/>
      <c r="Y37" s="28"/>
      <c r="Z37" s="28"/>
      <c r="AA37" s="28"/>
      <c r="AB37" s="28"/>
      <c r="AC37" s="28"/>
      <c r="AD37" s="10"/>
      <c r="AE37" s="10"/>
      <c r="AF37" s="10"/>
    </row>
    <row r="38" spans="2:32" ht="14.25">
      <c r="B38" s="84" t="s">
        <v>17</v>
      </c>
      <c r="C38" s="64">
        <f t="shared" si="4"/>
        <v>0</v>
      </c>
      <c r="D38" s="64">
        <f t="shared" si="5"/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28"/>
      <c r="V38" s="28"/>
      <c r="W38" s="54"/>
      <c r="X38" s="28"/>
      <c r="Y38" s="28"/>
      <c r="Z38" s="28"/>
      <c r="AA38" s="28"/>
      <c r="AB38" s="28"/>
      <c r="AC38" s="28"/>
      <c r="AD38" s="10"/>
      <c r="AE38" s="10"/>
      <c r="AF38" s="10"/>
    </row>
    <row r="39" spans="2:32" ht="14.25">
      <c r="B39" s="84" t="s">
        <v>16</v>
      </c>
      <c r="C39" s="64">
        <f t="shared" si="4"/>
        <v>13</v>
      </c>
      <c r="D39" s="64">
        <f t="shared" si="5"/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13</v>
      </c>
      <c r="T39" s="91">
        <v>0</v>
      </c>
      <c r="U39" s="28"/>
      <c r="V39" s="28"/>
      <c r="W39" s="54"/>
      <c r="X39" s="28"/>
      <c r="Y39" s="28"/>
      <c r="Z39" s="28"/>
      <c r="AA39" s="28"/>
      <c r="AB39" s="28"/>
      <c r="AC39" s="28"/>
      <c r="AD39" s="10"/>
      <c r="AE39" s="10"/>
      <c r="AF39" s="10"/>
    </row>
    <row r="40" spans="2:32" ht="14.25">
      <c r="B40" s="84" t="s">
        <v>15</v>
      </c>
      <c r="C40" s="64">
        <f t="shared" si="4"/>
        <v>0</v>
      </c>
      <c r="D40" s="64">
        <f t="shared" si="5"/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28"/>
      <c r="V40" s="28"/>
      <c r="W40" s="54"/>
      <c r="X40" s="28"/>
      <c r="Y40" s="28"/>
      <c r="Z40" s="28"/>
      <c r="AA40" s="28"/>
      <c r="AB40" s="28"/>
      <c r="AC40" s="28"/>
      <c r="AD40" s="10"/>
      <c r="AE40" s="10"/>
      <c r="AF40" s="10"/>
    </row>
    <row r="41" spans="2:32" ht="14.25">
      <c r="B41" s="84" t="s">
        <v>14</v>
      </c>
      <c r="C41" s="64">
        <f t="shared" si="4"/>
        <v>2278</v>
      </c>
      <c r="D41" s="64">
        <f t="shared" si="5"/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2248</v>
      </c>
      <c r="P41" s="91">
        <v>0</v>
      </c>
      <c r="Q41" s="91">
        <v>0</v>
      </c>
      <c r="R41" s="91">
        <v>0</v>
      </c>
      <c r="S41" s="91">
        <v>30</v>
      </c>
      <c r="T41" s="91">
        <v>0</v>
      </c>
      <c r="U41" s="28"/>
      <c r="V41" s="28"/>
      <c r="W41" s="54"/>
      <c r="X41" s="28"/>
      <c r="Y41" s="28"/>
      <c r="Z41" s="28"/>
      <c r="AA41" s="28"/>
      <c r="AB41" s="28"/>
      <c r="AC41" s="28"/>
      <c r="AD41" s="10"/>
      <c r="AE41" s="10"/>
      <c r="AF41" s="10"/>
    </row>
    <row r="42" spans="2:32" ht="14.25">
      <c r="B42" s="84" t="s">
        <v>13</v>
      </c>
      <c r="C42" s="64">
        <f t="shared" si="4"/>
        <v>372</v>
      </c>
      <c r="D42" s="64">
        <f t="shared" si="5"/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122</v>
      </c>
      <c r="L42" s="91">
        <v>0</v>
      </c>
      <c r="M42" s="91">
        <v>0</v>
      </c>
      <c r="N42" s="91">
        <v>0</v>
      </c>
      <c r="O42" s="91">
        <v>246</v>
      </c>
      <c r="P42" s="91">
        <v>0</v>
      </c>
      <c r="Q42" s="91">
        <v>0</v>
      </c>
      <c r="R42" s="91">
        <v>0</v>
      </c>
      <c r="S42" s="91">
        <v>4</v>
      </c>
      <c r="T42" s="91">
        <v>0</v>
      </c>
      <c r="U42" s="28"/>
      <c r="V42" s="28"/>
      <c r="W42" s="54"/>
      <c r="X42" s="28"/>
      <c r="Y42" s="28"/>
      <c r="Z42" s="28"/>
      <c r="AA42" s="28"/>
      <c r="AB42" s="28"/>
      <c r="AC42" s="28"/>
      <c r="AD42" s="10"/>
      <c r="AE42" s="10"/>
      <c r="AF42" s="10"/>
    </row>
    <row r="43" spans="2:32" ht="14.25">
      <c r="B43" s="84" t="s">
        <v>12</v>
      </c>
      <c r="C43" s="64">
        <f t="shared" si="4"/>
        <v>516</v>
      </c>
      <c r="D43" s="64">
        <f t="shared" si="5"/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516</v>
      </c>
      <c r="R43" s="91">
        <v>0</v>
      </c>
      <c r="S43" s="91">
        <v>0</v>
      </c>
      <c r="T43" s="91">
        <v>0</v>
      </c>
      <c r="U43" s="28"/>
      <c r="V43" s="28"/>
      <c r="W43" s="54"/>
      <c r="X43" s="28"/>
      <c r="Y43" s="28"/>
      <c r="Z43" s="28"/>
      <c r="AA43" s="28"/>
      <c r="AB43" s="28"/>
      <c r="AC43" s="28"/>
      <c r="AD43" s="10"/>
      <c r="AE43" s="10"/>
      <c r="AF43" s="10"/>
    </row>
    <row r="44" spans="2:32" ht="14.25">
      <c r="B44" s="84" t="s">
        <v>11</v>
      </c>
      <c r="C44" s="64">
        <f t="shared" si="4"/>
        <v>18</v>
      </c>
      <c r="D44" s="64">
        <f t="shared" si="5"/>
        <v>0</v>
      </c>
      <c r="E44" s="91">
        <v>17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1</v>
      </c>
      <c r="T44" s="91">
        <v>0</v>
      </c>
      <c r="U44" s="28"/>
      <c r="V44" s="28"/>
      <c r="W44" s="54"/>
      <c r="X44" s="28"/>
      <c r="Y44" s="28"/>
      <c r="Z44" s="28"/>
      <c r="AA44" s="28"/>
      <c r="AB44" s="28"/>
      <c r="AC44" s="28"/>
      <c r="AD44" s="10"/>
      <c r="AE44" s="10"/>
      <c r="AF44" s="10"/>
    </row>
    <row r="45" spans="2:32" ht="14.25">
      <c r="B45" s="84" t="s">
        <v>10</v>
      </c>
      <c r="C45" s="64">
        <f t="shared" si="4"/>
        <v>331</v>
      </c>
      <c r="D45" s="64">
        <f t="shared" si="5"/>
        <v>0</v>
      </c>
      <c r="E45" s="91">
        <v>329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2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28"/>
      <c r="V45" s="28"/>
      <c r="W45" s="54"/>
      <c r="X45" s="28"/>
      <c r="Y45" s="28"/>
      <c r="Z45" s="28"/>
      <c r="AA45" s="28"/>
      <c r="AB45" s="28"/>
      <c r="AC45" s="28"/>
      <c r="AD45" s="10"/>
      <c r="AE45" s="10"/>
      <c r="AF45" s="10"/>
    </row>
    <row r="46" spans="2:32" ht="14.25">
      <c r="B46" s="84" t="s">
        <v>9</v>
      </c>
      <c r="C46" s="64">
        <f t="shared" si="4"/>
        <v>37</v>
      </c>
      <c r="D46" s="64">
        <f t="shared" si="5"/>
        <v>0</v>
      </c>
      <c r="E46" s="91">
        <v>37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28"/>
      <c r="V46" s="28"/>
      <c r="W46" s="54"/>
      <c r="X46" s="28"/>
      <c r="Y46" s="28"/>
      <c r="Z46" s="28"/>
      <c r="AA46" s="28"/>
      <c r="AB46" s="28"/>
      <c r="AC46" s="28"/>
      <c r="AD46" s="10"/>
      <c r="AE46" s="10"/>
      <c r="AF46" s="10"/>
    </row>
    <row r="47" spans="2:32" ht="14.25">
      <c r="B47" s="84" t="s">
        <v>8</v>
      </c>
      <c r="C47" s="64">
        <f t="shared" si="4"/>
        <v>0</v>
      </c>
      <c r="D47" s="64">
        <f t="shared" si="5"/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28"/>
      <c r="V47" s="28"/>
      <c r="W47" s="54"/>
      <c r="X47" s="28"/>
      <c r="Y47" s="28"/>
      <c r="Z47" s="28"/>
      <c r="AA47" s="28"/>
      <c r="AB47" s="28"/>
      <c r="AC47" s="28"/>
      <c r="AD47" s="10"/>
      <c r="AE47" s="10"/>
      <c r="AF47" s="10"/>
    </row>
    <row r="48" spans="2:32" ht="14.25">
      <c r="B48" s="84" t="s">
        <v>7</v>
      </c>
      <c r="C48" s="64">
        <f t="shared" si="4"/>
        <v>0</v>
      </c>
      <c r="D48" s="64">
        <f t="shared" si="5"/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28"/>
      <c r="V48" s="28"/>
      <c r="W48" s="54"/>
      <c r="X48" s="28"/>
      <c r="Y48" s="28"/>
      <c r="Z48" s="28"/>
      <c r="AA48" s="28"/>
      <c r="AB48" s="28"/>
      <c r="AC48" s="28"/>
      <c r="AD48" s="10"/>
      <c r="AE48" s="10"/>
      <c r="AF48" s="10"/>
    </row>
    <row r="49" spans="2:32" ht="14.25">
      <c r="B49" s="84" t="s">
        <v>6</v>
      </c>
      <c r="C49" s="64">
        <f t="shared" si="4"/>
        <v>0</v>
      </c>
      <c r="D49" s="64">
        <f t="shared" si="5"/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28"/>
      <c r="V49" s="28"/>
      <c r="W49" s="54"/>
      <c r="X49" s="28"/>
      <c r="Y49" s="28"/>
      <c r="Z49" s="28"/>
      <c r="AA49" s="28"/>
      <c r="AB49" s="28"/>
      <c r="AC49" s="28"/>
      <c r="AD49" s="10"/>
      <c r="AE49" s="10"/>
      <c r="AF49" s="10"/>
    </row>
    <row r="50" spans="2:32" ht="14.25">
      <c r="B50" s="84" t="s">
        <v>5</v>
      </c>
      <c r="C50" s="64">
        <f t="shared" si="4"/>
        <v>151</v>
      </c>
      <c r="D50" s="64">
        <f t="shared" si="5"/>
        <v>0</v>
      </c>
      <c r="E50" s="91">
        <v>27</v>
      </c>
      <c r="F50" s="91">
        <v>0</v>
      </c>
      <c r="G50" s="91">
        <v>24</v>
      </c>
      <c r="H50" s="91">
        <v>0</v>
      </c>
      <c r="I50" s="91">
        <v>0</v>
      </c>
      <c r="J50" s="91">
        <v>0</v>
      </c>
      <c r="K50" s="91">
        <v>83</v>
      </c>
      <c r="L50" s="91">
        <v>0</v>
      </c>
      <c r="M50" s="91">
        <v>0</v>
      </c>
      <c r="N50" s="91">
        <v>0</v>
      </c>
      <c r="O50" s="91">
        <v>17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28"/>
      <c r="V50" s="28"/>
      <c r="W50" s="54"/>
      <c r="X50" s="28"/>
      <c r="Y50" s="28"/>
      <c r="Z50" s="28"/>
      <c r="AA50" s="28"/>
      <c r="AB50" s="28"/>
      <c r="AC50" s="28"/>
      <c r="AD50" s="10"/>
      <c r="AE50" s="10"/>
      <c r="AF50" s="10"/>
    </row>
    <row r="51" spans="2:32" ht="14.25">
      <c r="B51" s="84" t="s">
        <v>4</v>
      </c>
      <c r="C51" s="64">
        <f t="shared" si="4"/>
        <v>0</v>
      </c>
      <c r="D51" s="64">
        <f t="shared" si="5"/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28"/>
      <c r="V51" s="28"/>
      <c r="W51" s="54"/>
      <c r="X51" s="28"/>
      <c r="Y51" s="28"/>
      <c r="Z51" s="28"/>
      <c r="AA51" s="28"/>
      <c r="AB51" s="28"/>
      <c r="AC51" s="28"/>
      <c r="AD51" s="10"/>
      <c r="AE51" s="10"/>
      <c r="AF51" s="10"/>
    </row>
    <row r="52" spans="2:32" ht="14.25">
      <c r="B52" s="84" t="s">
        <v>3</v>
      </c>
      <c r="C52" s="64">
        <f t="shared" si="4"/>
        <v>781</v>
      </c>
      <c r="D52" s="64">
        <f t="shared" si="5"/>
        <v>0</v>
      </c>
      <c r="E52" s="91">
        <v>109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639</v>
      </c>
      <c r="P52" s="91">
        <v>0</v>
      </c>
      <c r="Q52" s="91">
        <v>0</v>
      </c>
      <c r="R52" s="91">
        <v>0</v>
      </c>
      <c r="S52" s="91">
        <v>33</v>
      </c>
      <c r="T52" s="91">
        <v>0</v>
      </c>
      <c r="U52" s="28"/>
      <c r="V52" s="28"/>
      <c r="W52" s="54"/>
      <c r="X52" s="28"/>
      <c r="Y52" s="28"/>
      <c r="Z52" s="28"/>
      <c r="AA52" s="28"/>
      <c r="AB52" s="28"/>
      <c r="AC52" s="28"/>
      <c r="AD52" s="10"/>
      <c r="AE52" s="10"/>
      <c r="AF52" s="10"/>
    </row>
    <row r="53" spans="2:32" ht="14.25">
      <c r="B53" s="84" t="s">
        <v>2</v>
      </c>
      <c r="C53" s="64">
        <f t="shared" si="4"/>
        <v>0</v>
      </c>
      <c r="D53" s="64">
        <f t="shared" si="5"/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28"/>
      <c r="V53" s="28"/>
      <c r="W53" s="54"/>
      <c r="X53" s="28"/>
      <c r="Y53" s="28"/>
      <c r="Z53" s="28"/>
      <c r="AA53" s="28"/>
      <c r="AB53" s="28"/>
      <c r="AC53" s="28"/>
      <c r="AD53" s="10"/>
      <c r="AE53" s="10"/>
      <c r="AF53" s="10"/>
    </row>
    <row r="54" spans="2:32" ht="14.25">
      <c r="B54" s="84" t="s">
        <v>1</v>
      </c>
      <c r="C54" s="64">
        <f t="shared" si="4"/>
        <v>0</v>
      </c>
      <c r="D54" s="64">
        <f t="shared" si="5"/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28"/>
      <c r="V54" s="28"/>
      <c r="W54" s="54"/>
      <c r="X54" s="28"/>
      <c r="Y54" s="28"/>
      <c r="Z54" s="28"/>
      <c r="AA54" s="28"/>
      <c r="AB54" s="28"/>
      <c r="AC54" s="28"/>
      <c r="AD54" s="10"/>
      <c r="AE54" s="10"/>
      <c r="AF54" s="10"/>
    </row>
    <row r="55" spans="2:32" ht="14.25">
      <c r="B55" s="65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28"/>
      <c r="V55" s="28"/>
      <c r="W55" s="54"/>
      <c r="X55" s="28"/>
      <c r="Y55" s="28"/>
      <c r="Z55" s="28"/>
      <c r="AA55" s="28"/>
      <c r="AB55" s="28"/>
      <c r="AC55" s="28"/>
      <c r="AD55" s="10"/>
      <c r="AE55" s="10"/>
      <c r="AF55" s="10"/>
    </row>
    <row r="56" spans="2:32" ht="15">
      <c r="B56" s="66" t="s">
        <v>37</v>
      </c>
      <c r="C56" s="62">
        <f aca="true" t="shared" si="6" ref="C56:R56">SUM(C58:C61)</f>
        <v>1730</v>
      </c>
      <c r="D56" s="62">
        <f t="shared" si="6"/>
        <v>0</v>
      </c>
      <c r="E56" s="62">
        <f t="shared" si="6"/>
        <v>444</v>
      </c>
      <c r="F56" s="62">
        <f t="shared" si="6"/>
        <v>0</v>
      </c>
      <c r="G56" s="62">
        <f t="shared" si="6"/>
        <v>0</v>
      </c>
      <c r="H56" s="62">
        <f t="shared" si="6"/>
        <v>0</v>
      </c>
      <c r="I56" s="62">
        <f t="shared" si="6"/>
        <v>66</v>
      </c>
      <c r="J56" s="62">
        <f t="shared" si="6"/>
        <v>0</v>
      </c>
      <c r="K56" s="62">
        <f t="shared" si="6"/>
        <v>30</v>
      </c>
      <c r="L56" s="62">
        <f t="shared" si="6"/>
        <v>0</v>
      </c>
      <c r="M56" s="62">
        <f t="shared" si="6"/>
        <v>0</v>
      </c>
      <c r="N56" s="62">
        <f t="shared" si="6"/>
        <v>0</v>
      </c>
      <c r="O56" s="62">
        <f t="shared" si="6"/>
        <v>1190</v>
      </c>
      <c r="P56" s="62">
        <f t="shared" si="6"/>
        <v>0</v>
      </c>
      <c r="Q56" s="62">
        <f t="shared" si="6"/>
        <v>0</v>
      </c>
      <c r="R56" s="62">
        <f t="shared" si="6"/>
        <v>0</v>
      </c>
      <c r="S56" s="62">
        <v>0</v>
      </c>
      <c r="T56" s="62">
        <v>0</v>
      </c>
      <c r="U56" s="27"/>
      <c r="V56" s="27"/>
      <c r="W56" s="53"/>
      <c r="X56" s="27">
        <f>SUM(X58:X61)</f>
        <v>0</v>
      </c>
      <c r="Y56" s="27"/>
      <c r="Z56" s="27"/>
      <c r="AA56" s="28"/>
      <c r="AB56" s="28"/>
      <c r="AC56" s="28"/>
      <c r="AD56" s="10"/>
      <c r="AE56" s="10"/>
      <c r="AF56" s="10"/>
    </row>
    <row r="57" spans="2:32" ht="14.25">
      <c r="B57" s="67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28"/>
      <c r="V57" s="28"/>
      <c r="W57" s="54"/>
      <c r="X57" s="28"/>
      <c r="Y57" s="28"/>
      <c r="Z57" s="28"/>
      <c r="AA57" s="28"/>
      <c r="AB57" s="28"/>
      <c r="AC57" s="28"/>
      <c r="AD57" s="10"/>
      <c r="AE57" s="10"/>
      <c r="AF57" s="10"/>
    </row>
    <row r="58" spans="2:32" ht="14.25">
      <c r="B58" s="68" t="s">
        <v>75</v>
      </c>
      <c r="C58" s="64">
        <f aca="true" t="shared" si="7" ref="C58:D61">SUM(E58+G58+I58+K58+M58+O58+Q58+S58)</f>
        <v>392</v>
      </c>
      <c r="D58" s="64">
        <f t="shared" si="7"/>
        <v>0</v>
      </c>
      <c r="E58" s="91">
        <v>101</v>
      </c>
      <c r="F58" s="91">
        <v>0</v>
      </c>
      <c r="G58" s="91">
        <v>0</v>
      </c>
      <c r="H58" s="91">
        <v>0</v>
      </c>
      <c r="I58" s="91">
        <v>66</v>
      </c>
      <c r="J58" s="91">
        <v>0</v>
      </c>
      <c r="K58" s="91">
        <v>30</v>
      </c>
      <c r="L58" s="91">
        <v>0</v>
      </c>
      <c r="M58" s="91">
        <v>0</v>
      </c>
      <c r="N58" s="91">
        <v>0</v>
      </c>
      <c r="O58" s="91">
        <v>195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28"/>
      <c r="V58" s="28"/>
      <c r="W58" s="54"/>
      <c r="X58" s="28"/>
      <c r="Y58" s="28"/>
      <c r="Z58" s="28"/>
      <c r="AA58" s="28"/>
      <c r="AB58" s="28"/>
      <c r="AC58" s="28"/>
      <c r="AD58" s="10"/>
      <c r="AE58" s="10"/>
      <c r="AF58" s="10"/>
    </row>
    <row r="59" spans="2:32" ht="14.25">
      <c r="B59" s="68" t="s">
        <v>36</v>
      </c>
      <c r="C59" s="64">
        <f t="shared" si="7"/>
        <v>1338</v>
      </c>
      <c r="D59" s="64">
        <f t="shared" si="7"/>
        <v>0</v>
      </c>
      <c r="E59" s="91">
        <v>343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995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28"/>
      <c r="V59" s="28"/>
      <c r="W59" s="54"/>
      <c r="X59" s="28"/>
      <c r="Y59" s="28"/>
      <c r="Z59" s="28"/>
      <c r="AA59" s="28"/>
      <c r="AB59" s="28"/>
      <c r="AC59" s="28"/>
      <c r="AD59" s="10"/>
      <c r="AE59" s="10"/>
      <c r="AF59" s="10"/>
    </row>
    <row r="60" spans="2:32" ht="14.25">
      <c r="B60" s="69" t="s">
        <v>35</v>
      </c>
      <c r="C60" s="64">
        <f t="shared" si="7"/>
        <v>0</v>
      </c>
      <c r="D60" s="64">
        <f t="shared" si="7"/>
        <v>0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28"/>
      <c r="V60" s="28"/>
      <c r="W60" s="54"/>
      <c r="X60" s="28"/>
      <c r="Y60" s="28"/>
      <c r="Z60" s="28"/>
      <c r="AA60" s="28"/>
      <c r="AB60" s="28"/>
      <c r="AC60" s="28"/>
      <c r="AD60" s="10"/>
      <c r="AE60" s="10"/>
      <c r="AF60" s="10"/>
    </row>
    <row r="61" spans="2:32" ht="14.25">
      <c r="B61" s="70" t="s">
        <v>74</v>
      </c>
      <c r="C61" s="64">
        <f t="shared" si="7"/>
        <v>0</v>
      </c>
      <c r="D61" s="64">
        <f t="shared" si="7"/>
        <v>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28"/>
      <c r="V61" s="28"/>
      <c r="W61" s="54"/>
      <c r="X61" s="28"/>
      <c r="Y61" s="28"/>
      <c r="Z61" s="28"/>
      <c r="AA61" s="28"/>
      <c r="AB61" s="28"/>
      <c r="AC61" s="28"/>
      <c r="AD61" s="10"/>
      <c r="AE61" s="10"/>
      <c r="AF61" s="10"/>
    </row>
    <row r="62" spans="2:33" ht="12.75">
      <c r="B62" s="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5"/>
      <c r="V62" s="15"/>
      <c r="W62" s="55"/>
      <c r="X62" s="15"/>
      <c r="Y62" s="15"/>
      <c r="Z62" s="4"/>
      <c r="AA62" s="4"/>
      <c r="AB62" s="10"/>
      <c r="AC62" s="10"/>
      <c r="AD62" s="10"/>
      <c r="AE62" s="10"/>
      <c r="AF62" s="10"/>
      <c r="AG62" s="10"/>
    </row>
    <row r="63" spans="2:33" ht="12.75">
      <c r="B63" s="14" t="s">
        <v>34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56"/>
      <c r="X63" s="10"/>
      <c r="Y63" s="10"/>
      <c r="AB63" s="10"/>
      <c r="AC63" s="10"/>
      <c r="AD63" s="10"/>
      <c r="AE63" s="10"/>
      <c r="AF63" s="10"/>
      <c r="AG63" s="10"/>
    </row>
    <row r="64" spans="2:33" ht="12.75">
      <c r="B64" s="26" t="s">
        <v>68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56"/>
      <c r="X64" s="10"/>
      <c r="Y64" s="10"/>
      <c r="AB64" s="10"/>
      <c r="AC64" s="10"/>
      <c r="AD64" s="10"/>
      <c r="AE64" s="10"/>
      <c r="AF64" s="10"/>
      <c r="AG64" s="10"/>
    </row>
    <row r="65" spans="2:33" ht="12.75">
      <c r="B65" s="26" t="s">
        <v>69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56"/>
      <c r="X65" s="10"/>
      <c r="Y65" s="10"/>
      <c r="AB65" s="10"/>
      <c r="AC65" s="10"/>
      <c r="AD65" s="10"/>
      <c r="AE65" s="10"/>
      <c r="AF65" s="10"/>
      <c r="AG65" s="10"/>
    </row>
  </sheetData>
  <sheetProtection/>
  <mergeCells count="13">
    <mergeCell ref="W9:X10"/>
    <mergeCell ref="E9:F10"/>
    <mergeCell ref="G9:H10"/>
    <mergeCell ref="I9:J10"/>
    <mergeCell ref="K9:L10"/>
    <mergeCell ref="M9:N10"/>
    <mergeCell ref="O9:P10"/>
    <mergeCell ref="S8:T10"/>
    <mergeCell ref="B1:T1"/>
    <mergeCell ref="B3:T3"/>
    <mergeCell ref="B4:Q4"/>
    <mergeCell ref="C9:D10"/>
    <mergeCell ref="Q9:R10"/>
  </mergeCells>
  <printOptions horizontalCentered="1" verticalCentered="1"/>
  <pageMargins left="0.984251968503937" right="0" top="0" bottom="0.5905511811023623" header="0" footer="0"/>
  <pageSetup fitToHeight="0" horizontalDpi="300" verticalDpi="300" orientation="landscape" scale="5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</cp:lastModifiedBy>
  <cp:lastPrinted>2012-08-23T22:14:25Z</cp:lastPrinted>
  <dcterms:created xsi:type="dcterms:W3CDTF">2009-02-19T12:59:09Z</dcterms:created>
  <dcterms:modified xsi:type="dcterms:W3CDTF">2012-08-23T22:15:52Z</dcterms:modified>
  <cp:category/>
  <cp:version/>
  <cp:contentType/>
  <cp:contentStatus/>
</cp:coreProperties>
</file>