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1880" windowHeight="5370" activeTab="0"/>
  </bookViews>
  <sheets>
    <sheet name="CUAD1106" sheetId="1" r:id="rId1"/>
  </sheets>
  <definedNames>
    <definedName name="_Regression_Int" localSheetId="0" hidden="1">1</definedName>
    <definedName name="A_IMPRESIÓN_IM">'CUAD1106'!$A$1:$N$25</definedName>
    <definedName name="_xlnm.Print_Area" localSheetId="0">'CUAD1106'!$A$1:$N$46</definedName>
    <definedName name="Imprimir_área_IM" localSheetId="0">'CUAD1106'!$A$1:$N$44</definedName>
  </definedNames>
  <calcPr fullCalcOnLoad="1"/>
</workbook>
</file>

<file path=xl/sharedStrings.xml><?xml version="1.0" encoding="utf-8"?>
<sst xmlns="http://schemas.openxmlformats.org/spreadsheetml/2006/main" count="21" uniqueCount="18">
  <si>
    <t>EVENTOS</t>
  </si>
  <si>
    <t>PERSONAS</t>
  </si>
  <si>
    <t>TOTAL</t>
  </si>
  <si>
    <t>EVENTOS PARA ADULTOS</t>
  </si>
  <si>
    <t>EVENTOS PARA NIÑOS</t>
  </si>
  <si>
    <t>CINE CLUB</t>
  </si>
  <si>
    <t>LECTURAS Y CONFERENCIAS</t>
  </si>
  <si>
    <t>EXPOSICIONES</t>
  </si>
  <si>
    <t>OTROS</t>
  </si>
  <si>
    <t>DISTRITO FEDERAL</t>
  </si>
  <si>
    <t>CONCEPTO</t>
  </si>
  <si>
    <t>11.6 RESUMEN DE EVENTOS CULTURALES</t>
  </si>
  <si>
    <t xml:space="preserve">EVENTOS </t>
  </si>
  <si>
    <t>AREA FORANEA</t>
  </si>
  <si>
    <t>ANUARIO ESTADÍSTICO 2011</t>
  </si>
  <si>
    <t>EVENTOS*</t>
  </si>
  <si>
    <t xml:space="preserve"> DURANTE EL EJERCICIO 2011, MEDIANTE NOTA INFORMATIVA DE FECHA 4 DE JUNIO ENVIADA POR CORREO ELECTRONICO A TODAS LAS DELEGACIONES, SE LES NOTIFICO QUE DEBERIAN REPORTAR LOS</t>
  </si>
  <si>
    <t>TALLERES CULTURALES COMO EXPRESIONES ARTISTICAS, LAS CUALES SE INCLUYEN COMO EVENTOS DENTRO DEL PROGRAMA DIVERTISSSTE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</si>
</sst>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2">
    <xf numFmtId="37" fontId="0" fillId="0" borderId="0" xfId="0" applyAlignment="1">
      <alignment/>
    </xf>
    <xf numFmtId="37" fontId="1" fillId="0" borderId="0" xfId="0" applyFont="1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3" fontId="1" fillId="0" borderId="0" xfId="51" applyNumberFormat="1">
      <alignment/>
      <protection/>
    </xf>
    <xf numFmtId="0" fontId="1" fillId="0" borderId="0" xfId="51" applyBorder="1">
      <alignment/>
      <protection/>
    </xf>
    <xf numFmtId="3" fontId="2" fillId="0" borderId="0" xfId="51" applyNumberFormat="1" applyFont="1">
      <alignment/>
      <protection/>
    </xf>
    <xf numFmtId="0" fontId="1" fillId="0" borderId="0" xfId="51" applyBorder="1" applyAlignment="1">
      <alignment horizontal="center"/>
      <protection/>
    </xf>
    <xf numFmtId="3" fontId="2" fillId="0" borderId="0" xfId="51" applyNumberFormat="1" applyFont="1" applyBorder="1">
      <alignment/>
      <protection/>
    </xf>
    <xf numFmtId="3" fontId="1" fillId="0" borderId="0" xfId="51" applyNumberFormat="1" applyBorder="1">
      <alignment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0" fontId="1" fillId="0" borderId="0" xfId="51" applyFont="1">
      <alignment/>
      <protection/>
    </xf>
    <xf numFmtId="37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4" fillId="0" borderId="0" xfId="51" applyFont="1" applyBorder="1">
      <alignment/>
      <protection/>
    </xf>
    <xf numFmtId="3" fontId="5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>
      <alignment/>
      <protection/>
    </xf>
    <xf numFmtId="0" fontId="1" fillId="0" borderId="10" xfId="51" applyBorder="1">
      <alignment/>
      <protection/>
    </xf>
    <xf numFmtId="0" fontId="6" fillId="0" borderId="0" xfId="51" applyFont="1">
      <alignment/>
      <protection/>
    </xf>
    <xf numFmtId="0" fontId="7" fillId="0" borderId="0" xfId="51" applyFont="1">
      <alignment/>
      <protection/>
    </xf>
    <xf numFmtId="3" fontId="6" fillId="0" borderId="0" xfId="51" applyNumberFormat="1" applyFont="1" applyAlignment="1">
      <alignment horizontal="right"/>
      <protection/>
    </xf>
    <xf numFmtId="3" fontId="1" fillId="0" borderId="0" xfId="51" applyNumberFormat="1" applyAlignment="1">
      <alignment horizontal="right"/>
      <protection/>
    </xf>
    <xf numFmtId="3" fontId="1" fillId="0" borderId="10" xfId="51" applyNumberFormat="1" applyBorder="1" applyAlignment="1">
      <alignment horizontal="right"/>
      <protection/>
    </xf>
    <xf numFmtId="3" fontId="1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1" fillId="24" borderId="11" xfId="51" applyFill="1" applyBorder="1">
      <alignment/>
      <protection/>
    </xf>
    <xf numFmtId="0" fontId="1" fillId="24" borderId="10" xfId="51" applyFill="1" applyBorder="1">
      <alignment/>
      <protection/>
    </xf>
    <xf numFmtId="0" fontId="1" fillId="24" borderId="12" xfId="51" applyFill="1" applyBorder="1">
      <alignment/>
      <protection/>
    </xf>
    <xf numFmtId="0" fontId="1" fillId="24" borderId="0" xfId="51" applyFill="1" applyBorder="1">
      <alignment/>
      <protection/>
    </xf>
    <xf numFmtId="0" fontId="1" fillId="24" borderId="13" xfId="51" applyFill="1" applyBorder="1">
      <alignment/>
      <protection/>
    </xf>
    <xf numFmtId="0" fontId="1" fillId="24" borderId="14" xfId="51" applyFill="1" applyBorder="1">
      <alignment/>
      <protection/>
    </xf>
    <xf numFmtId="3" fontId="1" fillId="24" borderId="11" xfId="51" applyNumberFormat="1" applyFill="1" applyBorder="1" applyAlignment="1">
      <alignment horizontal="center"/>
      <protection/>
    </xf>
    <xf numFmtId="3" fontId="1" fillId="24" borderId="15" xfId="51" applyNumberFormat="1" applyFill="1" applyBorder="1" applyAlignment="1">
      <alignment horizontal="center"/>
      <protection/>
    </xf>
    <xf numFmtId="3" fontId="1" fillId="24" borderId="13" xfId="51" applyNumberFormat="1" applyFill="1" applyBorder="1" applyAlignment="1">
      <alignment horizontal="center"/>
      <protection/>
    </xf>
    <xf numFmtId="3" fontId="1" fillId="24" borderId="16" xfId="51" applyNumberFormat="1" applyFill="1" applyBorder="1" applyAlignment="1">
      <alignment horizontal="center"/>
      <protection/>
    </xf>
    <xf numFmtId="3" fontId="1" fillId="24" borderId="11" xfId="51" applyNumberFormat="1" applyFont="1" applyFill="1" applyBorder="1" applyAlignment="1">
      <alignment horizontal="center"/>
      <protection/>
    </xf>
    <xf numFmtId="3" fontId="1" fillId="24" borderId="10" xfId="51" applyNumberFormat="1" applyFont="1" applyFill="1" applyBorder="1" applyAlignment="1">
      <alignment horizontal="center"/>
      <protection/>
    </xf>
    <xf numFmtId="3" fontId="1" fillId="24" borderId="15" xfId="51" applyNumberFormat="1" applyFont="1" applyFill="1" applyBorder="1" applyAlignment="1">
      <alignment horizontal="center"/>
      <protection/>
    </xf>
    <xf numFmtId="3" fontId="1" fillId="24" borderId="13" xfId="51" applyNumberFormat="1" applyFont="1" applyFill="1" applyBorder="1" applyAlignment="1">
      <alignment horizontal="center"/>
      <protection/>
    </xf>
    <xf numFmtId="3" fontId="1" fillId="24" borderId="14" xfId="51" applyNumberFormat="1" applyFont="1" applyFill="1" applyBorder="1" applyAlignment="1">
      <alignment horizontal="center"/>
      <protection/>
    </xf>
    <xf numFmtId="3" fontId="1" fillId="24" borderId="16" xfId="51" applyNumberFormat="1" applyFont="1" applyFill="1" applyBorder="1" applyAlignment="1">
      <alignment horizontal="center"/>
      <protection/>
    </xf>
    <xf numFmtId="0" fontId="1" fillId="24" borderId="12" xfId="51" applyFill="1" applyBorder="1" applyAlignment="1">
      <alignment horizontal="center"/>
      <protection/>
    </xf>
    <xf numFmtId="0" fontId="1" fillId="24" borderId="17" xfId="51" applyFill="1" applyBorder="1" applyAlignment="1">
      <alignment horizontal="center"/>
      <protection/>
    </xf>
    <xf numFmtId="0" fontId="5" fillId="0" borderId="0" xfId="51" applyFont="1" applyAlignment="1">
      <alignment horizontal="right"/>
      <protection/>
    </xf>
    <xf numFmtId="0" fontId="8" fillId="0" borderId="0" xfId="51" applyFont="1" applyAlignment="1">
      <alignment horizontal="center"/>
      <protection/>
    </xf>
    <xf numFmtId="3" fontId="1" fillId="24" borderId="11" xfId="51" applyNumberFormat="1" applyFill="1" applyBorder="1" applyAlignment="1">
      <alignment horizontal="center" wrapText="1"/>
      <protection/>
    </xf>
    <xf numFmtId="3" fontId="1" fillId="24" borderId="15" xfId="51" applyNumberFormat="1" applyFill="1" applyBorder="1" applyAlignment="1">
      <alignment horizontal="center" wrapText="1"/>
      <protection/>
    </xf>
    <xf numFmtId="3" fontId="1" fillId="24" borderId="13" xfId="51" applyNumberFormat="1" applyFill="1" applyBorder="1" applyAlignment="1">
      <alignment horizontal="center" wrapText="1"/>
      <protection/>
    </xf>
    <xf numFmtId="3" fontId="1" fillId="24" borderId="16" xfId="51" applyNumberFormat="1" applyFill="1" applyBorder="1" applyAlignment="1">
      <alignment horizontal="center" wrapText="1"/>
      <protection/>
    </xf>
    <xf numFmtId="3" fontId="1" fillId="24" borderId="10" xfId="51" applyNumberFormat="1" applyFill="1" applyBorder="1" applyAlignment="1">
      <alignment horizontal="center"/>
      <protection/>
    </xf>
    <xf numFmtId="3" fontId="1" fillId="24" borderId="14" xfId="51" applyNumberFormat="1" applyFill="1" applyBorder="1" applyAlignment="1">
      <alignment horizontal="center"/>
      <protection/>
    </xf>
    <xf numFmtId="37" fontId="26" fillId="0" borderId="0" xfId="0" applyFont="1" applyBorder="1" applyAlignment="1" applyProtection="1">
      <alignment horizontal="left"/>
      <protection/>
    </xf>
    <xf numFmtId="0" fontId="26" fillId="0" borderId="0" xfId="52" applyFo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6" xfId="51"/>
    <cellStyle name="Normal_CUAD11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76200</xdr:rowOff>
    </xdr:from>
    <xdr:to>
      <xdr:col>1</xdr:col>
      <xdr:colOff>895350</xdr:colOff>
      <xdr:row>5</xdr:row>
      <xdr:rowOff>9525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667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showGridLines="0" showZeros="0" tabSelected="1" view="pageBreakPreview" zoomScale="70" zoomScaleNormal="60" zoomScaleSheetLayoutView="70" zoomScalePageLayoutView="0" workbookViewId="0" topLeftCell="A1">
      <selection activeCell="I51" sqref="I51"/>
    </sheetView>
  </sheetViews>
  <sheetFormatPr defaultColWidth="9.625" defaultRowHeight="12.75"/>
  <cols>
    <col min="1" max="1" width="2.625" style="0" customWidth="1"/>
    <col min="2" max="2" width="34.25390625" style="0" customWidth="1"/>
    <col min="3" max="3" width="14.50390625" style="33" customWidth="1"/>
    <col min="4" max="4" width="5.875" style="33" customWidth="1"/>
    <col min="5" max="5" width="15.125" style="33" customWidth="1"/>
    <col min="6" max="6" width="4.25390625" style="33" customWidth="1"/>
    <col min="7" max="7" width="12.25390625" style="33" customWidth="1"/>
    <col min="8" max="8" width="8.375" style="33" customWidth="1"/>
    <col min="9" max="9" width="14.125" style="33" customWidth="1"/>
    <col min="10" max="10" width="3.00390625" style="33" customWidth="1"/>
    <col min="11" max="11" width="15.625" style="33" customWidth="1"/>
    <col min="12" max="12" width="2.875" style="33" customWidth="1"/>
    <col min="13" max="13" width="15.125" style="33" customWidth="1"/>
    <col min="14" max="14" width="6.375" style="33" customWidth="1"/>
    <col min="15" max="15" width="9.625" style="11" customWidth="1"/>
  </cols>
  <sheetData>
    <row r="1" spans="1:20" ht="1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9"/>
      <c r="P1" s="2"/>
      <c r="Q1" s="2"/>
      <c r="R1" s="2"/>
      <c r="S1" s="3"/>
      <c r="T1" s="2"/>
    </row>
    <row r="2" spans="1:20" ht="15">
      <c r="A2" s="19"/>
      <c r="B2" s="20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1"/>
      <c r="P2" s="3"/>
      <c r="Q2" s="3"/>
      <c r="R2" s="3"/>
      <c r="S2" s="3"/>
      <c r="T2" s="2"/>
    </row>
    <row r="3" spans="1:20" ht="18">
      <c r="A3" s="53" t="s">
        <v>11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19"/>
      <c r="P3" s="2"/>
      <c r="Q3" s="4"/>
      <c r="R3" s="4"/>
      <c r="S3" s="3"/>
      <c r="T3" s="2"/>
    </row>
    <row r="4" spans="1:20" ht="15">
      <c r="A4" s="20"/>
      <c r="B4" s="20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2"/>
      <c r="P4" s="2"/>
      <c r="Q4" s="4"/>
      <c r="R4" s="4"/>
      <c r="S4" s="3"/>
      <c r="T4" s="2"/>
    </row>
    <row r="5" spans="1:20" ht="12.75">
      <c r="A5" s="2"/>
      <c r="B5" s="2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"/>
      <c r="P5" s="2"/>
      <c r="Q5" s="4"/>
      <c r="R5" s="4"/>
      <c r="S5" s="3"/>
      <c r="T5" s="2"/>
    </row>
    <row r="6" spans="1:20" ht="12.75">
      <c r="A6" s="2"/>
      <c r="B6" s="2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5"/>
      <c r="P6" s="2"/>
      <c r="Q6" s="4"/>
      <c r="R6" s="4"/>
      <c r="S6" s="3"/>
      <c r="T6" s="2"/>
    </row>
    <row r="7" spans="1:20" ht="12.75">
      <c r="A7" s="2"/>
      <c r="B7" s="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5"/>
      <c r="P7" s="2"/>
      <c r="Q7" s="4"/>
      <c r="R7" s="4"/>
      <c r="S7" s="3"/>
      <c r="T7" s="2"/>
    </row>
    <row r="8" spans="1:20" ht="12.75">
      <c r="A8" s="34"/>
      <c r="B8" s="35"/>
      <c r="C8" s="40" t="s">
        <v>2</v>
      </c>
      <c r="D8" s="58"/>
      <c r="E8" s="58"/>
      <c r="F8" s="41"/>
      <c r="G8" s="40" t="s">
        <v>9</v>
      </c>
      <c r="H8" s="58"/>
      <c r="I8" s="58"/>
      <c r="J8" s="41"/>
      <c r="K8" s="44" t="s">
        <v>13</v>
      </c>
      <c r="L8" s="45"/>
      <c r="M8" s="45"/>
      <c r="N8" s="46"/>
      <c r="O8" s="5"/>
      <c r="P8" s="2"/>
      <c r="Q8" s="4"/>
      <c r="R8" s="4"/>
      <c r="S8" s="3"/>
      <c r="T8" s="2"/>
    </row>
    <row r="9" spans="1:20" ht="12.75">
      <c r="A9" s="36"/>
      <c r="B9" s="37"/>
      <c r="C9" s="42"/>
      <c r="D9" s="59"/>
      <c r="E9" s="59"/>
      <c r="F9" s="43"/>
      <c r="G9" s="42"/>
      <c r="H9" s="59"/>
      <c r="I9" s="59"/>
      <c r="J9" s="43"/>
      <c r="K9" s="47"/>
      <c r="L9" s="48"/>
      <c r="M9" s="48"/>
      <c r="N9" s="49"/>
      <c r="O9" s="5"/>
      <c r="P9" s="2"/>
      <c r="Q9" s="4"/>
      <c r="R9" s="4"/>
      <c r="S9" s="3"/>
      <c r="T9" s="2"/>
    </row>
    <row r="10" spans="1:20" ht="12.75">
      <c r="A10" s="50" t="s">
        <v>10</v>
      </c>
      <c r="B10" s="51"/>
      <c r="C10" s="54" t="s">
        <v>15</v>
      </c>
      <c r="D10" s="55"/>
      <c r="E10" s="40" t="s">
        <v>1</v>
      </c>
      <c r="F10" s="41"/>
      <c r="G10" s="40" t="s">
        <v>12</v>
      </c>
      <c r="H10" s="41"/>
      <c r="I10" s="40" t="s">
        <v>1</v>
      </c>
      <c r="J10" s="41"/>
      <c r="K10" s="40" t="s">
        <v>0</v>
      </c>
      <c r="L10" s="41"/>
      <c r="M10" s="40" t="s">
        <v>1</v>
      </c>
      <c r="N10" s="41"/>
      <c r="O10" s="5"/>
      <c r="P10" s="2"/>
      <c r="Q10" s="4"/>
      <c r="R10" s="4"/>
      <c r="S10" s="3"/>
      <c r="T10" s="2"/>
    </row>
    <row r="11" spans="1:20" ht="12.75">
      <c r="A11" s="38"/>
      <c r="B11" s="39"/>
      <c r="C11" s="56"/>
      <c r="D11" s="57"/>
      <c r="E11" s="42"/>
      <c r="F11" s="43"/>
      <c r="G11" s="42"/>
      <c r="H11" s="43"/>
      <c r="I11" s="42"/>
      <c r="J11" s="43"/>
      <c r="K11" s="42"/>
      <c r="L11" s="43"/>
      <c r="M11" s="42"/>
      <c r="N11" s="43"/>
      <c r="O11" s="5"/>
      <c r="P11" s="2"/>
      <c r="Q11" s="4"/>
      <c r="R11" s="4"/>
      <c r="S11" s="3"/>
      <c r="T11" s="2"/>
    </row>
    <row r="12" spans="1:20" ht="12.75">
      <c r="A12" s="12"/>
      <c r="B12" s="1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5"/>
      <c r="P12" s="2"/>
      <c r="Q12" s="4"/>
      <c r="R12" s="4"/>
      <c r="S12" s="3"/>
      <c r="T12" s="2"/>
    </row>
    <row r="13" spans="1:20" s="13" customFormat="1" ht="15">
      <c r="A13" s="24" t="s">
        <v>2</v>
      </c>
      <c r="B13" s="24"/>
      <c r="C13" s="30">
        <f>(+C15+C17+C19+C21+C23+C25)</f>
        <v>11598</v>
      </c>
      <c r="D13" s="30"/>
      <c r="E13" s="30">
        <f>(+E15+E17+E19+E21+E23+E25)</f>
        <v>7379658</v>
      </c>
      <c r="F13" s="30"/>
      <c r="G13" s="30">
        <f>(+G15+G17+G19+G21+G23+G25)</f>
        <v>4764</v>
      </c>
      <c r="H13" s="30"/>
      <c r="I13" s="30">
        <f>(+I15+I17+I19+I21+I23+I25)</f>
        <v>5063432</v>
      </c>
      <c r="J13" s="30"/>
      <c r="K13" s="30">
        <f>(+K15+K17+K19+K21+K23+K25)</f>
        <v>6834</v>
      </c>
      <c r="L13" s="30"/>
      <c r="M13" s="30">
        <f>(+M15+M17+M19+M21+M23+M25)</f>
        <v>2316226</v>
      </c>
      <c r="N13" s="30"/>
      <c r="O13" s="16"/>
      <c r="P13" s="17"/>
      <c r="Q13" s="15"/>
      <c r="R13" s="15"/>
      <c r="S13" s="18"/>
      <c r="T13" s="14"/>
    </row>
    <row r="14" spans="1:20" ht="14.25">
      <c r="A14" s="25"/>
      <c r="B14" s="2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5"/>
      <c r="P14" s="2"/>
      <c r="Q14" s="4"/>
      <c r="R14" s="4"/>
      <c r="S14" s="3"/>
      <c r="T14" s="2"/>
    </row>
    <row r="15" spans="1:20" ht="14.25">
      <c r="A15" s="25" t="s">
        <v>3</v>
      </c>
      <c r="B15" s="25"/>
      <c r="C15" s="31">
        <f>(+G15+K15)</f>
        <v>6792</v>
      </c>
      <c r="D15" s="31"/>
      <c r="E15" s="31">
        <f>(+I15+M15)</f>
        <v>3979928</v>
      </c>
      <c r="F15" s="31"/>
      <c r="G15" s="31">
        <f>294+171+639+194+691</f>
        <v>1989</v>
      </c>
      <c r="H15" s="31"/>
      <c r="I15" s="31">
        <f>71345+12014+58435+71691+2203938</f>
        <v>2417423</v>
      </c>
      <c r="J15" s="31"/>
      <c r="K15" s="31">
        <f>126+81+37+79+695+118+103+68+442+52+42+123+136+333+103+92+83+85+279+98+221+45+118+174+242+118+68+250+106+198+88</f>
        <v>4803</v>
      </c>
      <c r="L15" s="31"/>
      <c r="M15" s="31">
        <f>24031+36610+21711+47255+58807+74244+32865+26681+130563+16050+24153+98199+35508+47216+16495+45200+72347+45463+153781+30173+62381+42287+35765+46591+15543+33930+11710+101410+14637+100801+60098</f>
        <v>1562505</v>
      </c>
      <c r="N15" s="31"/>
      <c r="O15" s="5"/>
      <c r="P15" s="6"/>
      <c r="Q15" s="4"/>
      <c r="R15" s="4"/>
      <c r="S15" s="3"/>
      <c r="T15" s="2"/>
    </row>
    <row r="16" spans="1:20" ht="14.25">
      <c r="A16" s="25"/>
      <c r="B16" s="2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5"/>
      <c r="P16" s="2"/>
      <c r="Q16" s="4"/>
      <c r="R16" s="4"/>
      <c r="S16" s="3"/>
      <c r="T16" s="2"/>
    </row>
    <row r="17" spans="1:20" ht="14.25">
      <c r="A17" s="25" t="s">
        <v>4</v>
      </c>
      <c r="B17" s="25"/>
      <c r="C17" s="31">
        <f>(+G17+K17)</f>
        <v>390</v>
      </c>
      <c r="D17" s="31"/>
      <c r="E17" s="31">
        <f>(+I17+M17)</f>
        <v>111297</v>
      </c>
      <c r="F17" s="31"/>
      <c r="G17" s="31">
        <f>33+9+16+165</f>
        <v>223</v>
      </c>
      <c r="H17" s="31"/>
      <c r="I17" s="31">
        <f>9896+880+957+16228</f>
        <v>27961</v>
      </c>
      <c r="J17" s="31"/>
      <c r="K17" s="31">
        <f>14+6+3+23+16+2+3+1+18+11+10+2+10+2+8+1+12+5+4+16</f>
        <v>167</v>
      </c>
      <c r="L17" s="31"/>
      <c r="M17" s="31">
        <f>8854+688+333+754+1581+895+86+90+7435+11518+5014+380+4349+186+1935+550+700+990+1483+35515</f>
        <v>83336</v>
      </c>
      <c r="N17" s="31"/>
      <c r="O17" s="8"/>
      <c r="P17" s="6"/>
      <c r="Q17" s="4"/>
      <c r="R17" s="4"/>
      <c r="S17" s="3"/>
      <c r="T17" s="2"/>
    </row>
    <row r="18" spans="1:20" ht="14.25">
      <c r="A18" s="25"/>
      <c r="B18" s="2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5"/>
      <c r="P18" s="2"/>
      <c r="Q18" s="4"/>
      <c r="R18" s="4"/>
      <c r="S18" s="3"/>
      <c r="T18" s="2"/>
    </row>
    <row r="19" spans="1:20" ht="14.25">
      <c r="A19" s="25" t="s">
        <v>5</v>
      </c>
      <c r="B19" s="25"/>
      <c r="C19" s="31">
        <f>(+G19+K19)</f>
        <v>2537</v>
      </c>
      <c r="D19" s="31"/>
      <c r="E19" s="31">
        <f>(+I19+M19)</f>
        <v>116257</v>
      </c>
      <c r="F19" s="31"/>
      <c r="G19" s="31">
        <f>101+1800+46+2+104</f>
        <v>2053</v>
      </c>
      <c r="H19" s="31"/>
      <c r="I19" s="31">
        <f>3554+62107+946+780+6117</f>
        <v>73504</v>
      </c>
      <c r="J19" s="31"/>
      <c r="K19" s="31">
        <f>14+3+27+122+3+4+24+7+44+24+6+12+1+38+14+20+22+4+2+1+22+8+24+8+1+5+24</f>
        <v>484</v>
      </c>
      <c r="L19" s="31"/>
      <c r="M19" s="31">
        <f>3910+132+463+4960+277+466+1098+356+2860+734+2405+970+60+9518+640+2008+323+3172+566+280+404+220+1200+247+40+180+5264</f>
        <v>42753</v>
      </c>
      <c r="N19" s="31"/>
      <c r="O19" s="9"/>
      <c r="P19" s="6"/>
      <c r="Q19" s="4"/>
      <c r="R19" s="4"/>
      <c r="S19" s="3"/>
      <c r="T19" s="2"/>
    </row>
    <row r="20" spans="1:20" ht="14.25">
      <c r="A20" s="25"/>
      <c r="B20" s="2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5"/>
      <c r="P20" s="2"/>
      <c r="Q20" s="4"/>
      <c r="R20" s="4"/>
      <c r="S20" s="3"/>
      <c r="T20" s="2"/>
    </row>
    <row r="21" spans="1:20" ht="14.25">
      <c r="A21" s="25" t="s">
        <v>6</v>
      </c>
      <c r="B21" s="25"/>
      <c r="C21" s="31">
        <f>(+G21+K21)</f>
        <v>414</v>
      </c>
      <c r="D21" s="31"/>
      <c r="E21" s="31">
        <f>(+I21+M21)</f>
        <v>27178</v>
      </c>
      <c r="F21" s="31"/>
      <c r="G21" s="31">
        <f>34+94+6</f>
        <v>134</v>
      </c>
      <c r="H21" s="31"/>
      <c r="I21" s="31">
        <f>498+1517+448</f>
        <v>2463</v>
      </c>
      <c r="J21" s="31"/>
      <c r="K21" s="31">
        <f>3+13+6+79+12+21+42+8+6+6+2+9+3+8+18+4+22+4+1+4+9</f>
        <v>280</v>
      </c>
      <c r="L21" s="31"/>
      <c r="M21" s="31">
        <f>277+1142+280+3839+1031+908+5400+2701+639+593+211+1800+485+257+2198+113+1009+320+600+122+790</f>
        <v>24715</v>
      </c>
      <c r="N21" s="31"/>
      <c r="O21" s="8"/>
      <c r="P21" s="6"/>
      <c r="Q21" s="4"/>
      <c r="R21" s="4"/>
      <c r="S21" s="3"/>
      <c r="T21" s="2"/>
    </row>
    <row r="22" spans="1:20" ht="14.25">
      <c r="A22" s="25"/>
      <c r="B22" s="2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9"/>
      <c r="P22" s="2"/>
      <c r="Q22" s="4"/>
      <c r="R22" s="4"/>
      <c r="S22" s="3"/>
      <c r="T22" s="2"/>
    </row>
    <row r="23" spans="1:20" ht="14.25">
      <c r="A23" s="25" t="s">
        <v>7</v>
      </c>
      <c r="B23" s="25"/>
      <c r="C23" s="31">
        <f>(+G23+K23)</f>
        <v>814</v>
      </c>
      <c r="D23" s="31"/>
      <c r="E23" s="31">
        <f>(+I23+M23)</f>
        <v>3011930</v>
      </c>
      <c r="F23" s="31"/>
      <c r="G23" s="31">
        <f>70+130+15+123</f>
        <v>338</v>
      </c>
      <c r="H23" s="31"/>
      <c r="I23" s="31">
        <f>14773+30316+21398+2467337</f>
        <v>2533824</v>
      </c>
      <c r="J23" s="31"/>
      <c r="K23" s="31">
        <f>3+26+8+29+64+31+4+69+21+2+20+3+27+10+13+18+7+3+8+48+26+1+20+5+9+1</f>
        <v>476</v>
      </c>
      <c r="L23" s="31"/>
      <c r="M23" s="31">
        <f>755+39182+2354+22882+3266+48899+3015+65800+12483+979+13011+2770+29948+35960+86241+12105+3115+61+1740+7887+44550+200+22178+2355+11770+4600</f>
        <v>478106</v>
      </c>
      <c r="N23" s="31"/>
      <c r="O23" s="8"/>
      <c r="P23" s="6"/>
      <c r="Q23" s="4"/>
      <c r="R23" s="4"/>
      <c r="S23" s="3"/>
      <c r="T23" s="2"/>
    </row>
    <row r="24" spans="1:20" ht="14.25">
      <c r="A24" s="25"/>
      <c r="B24" s="25"/>
      <c r="C24" s="31"/>
      <c r="D24" s="31"/>
      <c r="E24" s="31">
        <f>(+I24+M24)</f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9"/>
      <c r="P24" s="2"/>
      <c r="Q24" s="4"/>
      <c r="R24" s="4"/>
      <c r="S24" s="3"/>
      <c r="T24" s="2"/>
    </row>
    <row r="25" spans="1:20" ht="14.25">
      <c r="A25" s="25" t="s">
        <v>8</v>
      </c>
      <c r="B25" s="25"/>
      <c r="C25" s="31">
        <f>(+G25+K25)</f>
        <v>651</v>
      </c>
      <c r="D25" s="31"/>
      <c r="E25" s="31">
        <f>(+I25+M25)</f>
        <v>133068</v>
      </c>
      <c r="F25" s="31"/>
      <c r="G25" s="31">
        <f>6+21</f>
        <v>27</v>
      </c>
      <c r="H25" s="31"/>
      <c r="I25" s="31">
        <f>1522+6735</f>
        <v>8257</v>
      </c>
      <c r="J25" s="31"/>
      <c r="K25" s="31">
        <f>20+2+3+18+121+25+6+4+14+17+1+306+37+1+2+16+2+10+17+2</f>
        <v>624</v>
      </c>
      <c r="L25" s="31"/>
      <c r="M25" s="31">
        <f>9113+595+376+2185+2019+2570+517+939+880+4001+787+42136+15911+1490+1060+33352+250+265+860+4515+990</f>
        <v>124811</v>
      </c>
      <c r="N25" s="31"/>
      <c r="O25" s="8"/>
      <c r="P25" s="6"/>
      <c r="Q25" s="4"/>
      <c r="R25" s="4"/>
      <c r="S25" s="3"/>
      <c r="T25" s="2"/>
    </row>
    <row r="26" spans="1:20" ht="14.25">
      <c r="A26" s="25"/>
      <c r="B26" s="2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"/>
      <c r="P26" s="2"/>
      <c r="Q26" s="4"/>
      <c r="R26" s="4"/>
      <c r="S26" s="3"/>
      <c r="T26" s="2"/>
    </row>
    <row r="27" spans="1:20" ht="14.25">
      <c r="A27" s="25"/>
      <c r="B27" s="2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5"/>
      <c r="P27" s="2"/>
      <c r="Q27" s="4"/>
      <c r="R27" s="4"/>
      <c r="S27" s="3"/>
      <c r="T27" s="2"/>
    </row>
    <row r="28" spans="1:20" ht="14.25">
      <c r="A28" s="25"/>
      <c r="B28" s="2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5"/>
      <c r="P28" s="2"/>
      <c r="Q28" s="4"/>
      <c r="R28" s="4"/>
      <c r="S28" s="3"/>
      <c r="T28" s="2"/>
    </row>
    <row r="29" spans="1:20" ht="14.25">
      <c r="A29" s="25"/>
      <c r="B29" s="2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"/>
      <c r="P29" s="2"/>
      <c r="Q29" s="4"/>
      <c r="R29" s="4"/>
      <c r="S29" s="3"/>
      <c r="T29" s="2"/>
    </row>
    <row r="30" spans="1:20" ht="14.25">
      <c r="A30" s="25"/>
      <c r="B30" s="2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5"/>
      <c r="P30" s="2"/>
      <c r="Q30" s="4"/>
      <c r="R30" s="4"/>
      <c r="S30" s="3"/>
      <c r="T30" s="2"/>
    </row>
    <row r="31" spans="1:20" ht="14.25">
      <c r="A31" s="25"/>
      <c r="B31" s="2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5"/>
      <c r="P31" s="2"/>
      <c r="Q31" s="4"/>
      <c r="R31" s="4"/>
      <c r="S31" s="3"/>
      <c r="T31" s="2"/>
    </row>
    <row r="32" spans="1:20" ht="14.25">
      <c r="A32" s="25"/>
      <c r="B32" s="2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5"/>
      <c r="P32" s="2"/>
      <c r="Q32" s="4"/>
      <c r="R32" s="4"/>
      <c r="S32" s="3"/>
      <c r="T32" s="2"/>
    </row>
    <row r="33" spans="1:20" ht="14.25">
      <c r="A33" s="25"/>
      <c r="B33" s="2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5"/>
      <c r="P33" s="2"/>
      <c r="Q33" s="4"/>
      <c r="R33" s="4"/>
      <c r="S33" s="3"/>
      <c r="T33" s="2"/>
    </row>
    <row r="34" spans="1:20" ht="14.25">
      <c r="A34" s="25"/>
      <c r="B34" s="2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5"/>
      <c r="P34" s="2"/>
      <c r="Q34" s="4"/>
      <c r="R34" s="4"/>
      <c r="S34" s="3"/>
      <c r="T34" s="2"/>
    </row>
    <row r="35" spans="1:20" ht="14.25">
      <c r="A35" s="25"/>
      <c r="B35" s="2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5"/>
      <c r="P35" s="2"/>
      <c r="Q35" s="4"/>
      <c r="R35" s="4"/>
      <c r="S35" s="3"/>
      <c r="T35" s="2"/>
    </row>
    <row r="36" spans="1:20" ht="14.25">
      <c r="A36" s="25"/>
      <c r="B36" s="2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5"/>
      <c r="P36" s="2"/>
      <c r="Q36" s="4"/>
      <c r="R36" s="4"/>
      <c r="S36" s="3"/>
      <c r="T36" s="2"/>
    </row>
    <row r="37" spans="1:20" ht="14.25">
      <c r="A37" s="25"/>
      <c r="B37" s="2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5"/>
      <c r="P37" s="2"/>
      <c r="Q37" s="4"/>
      <c r="R37" s="4"/>
      <c r="S37" s="3"/>
      <c r="T37" s="2"/>
    </row>
    <row r="38" spans="1:20" ht="14.25">
      <c r="A38" s="25"/>
      <c r="B38" s="2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5"/>
      <c r="P38" s="2"/>
      <c r="Q38" s="4"/>
      <c r="R38" s="4"/>
      <c r="S38" s="3"/>
      <c r="T38" s="2"/>
    </row>
    <row r="39" spans="1:20" ht="14.25">
      <c r="A39" s="25"/>
      <c r="B39" s="2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5"/>
      <c r="P39" s="2"/>
      <c r="Q39" s="4"/>
      <c r="R39" s="4"/>
      <c r="S39" s="3"/>
      <c r="T39" s="2"/>
    </row>
    <row r="40" spans="1:20" ht="14.25">
      <c r="A40" s="25"/>
      <c r="B40" s="2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5"/>
      <c r="P40" s="2"/>
      <c r="Q40" s="4"/>
      <c r="R40" s="4"/>
      <c r="S40" s="3"/>
      <c r="T40" s="2"/>
    </row>
    <row r="41" spans="1:20" ht="14.25">
      <c r="A41" s="25"/>
      <c r="B41" s="2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5"/>
      <c r="P41" s="2"/>
      <c r="Q41" s="4"/>
      <c r="R41" s="4"/>
      <c r="S41" s="3"/>
      <c r="T41" s="2"/>
    </row>
    <row r="42" spans="1:20" ht="14.25">
      <c r="A42" s="25"/>
      <c r="B42" s="2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5"/>
      <c r="P42" s="2"/>
      <c r="Q42" s="4"/>
      <c r="R42" s="4"/>
      <c r="S42" s="3"/>
      <c r="T42" s="2"/>
    </row>
    <row r="43" spans="1:20" ht="14.25">
      <c r="A43" s="2"/>
      <c r="B43" s="2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9"/>
      <c r="P43" s="6"/>
      <c r="Q43" s="4"/>
      <c r="R43" s="4"/>
      <c r="S43" s="3"/>
      <c r="T43" s="2"/>
    </row>
    <row r="44" spans="1:20" ht="12.75">
      <c r="A44" s="23"/>
      <c r="B44" s="2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5"/>
      <c r="P44" s="2"/>
      <c r="Q44" s="4"/>
      <c r="R44" s="4"/>
      <c r="S44" s="3"/>
      <c r="T44" s="2"/>
    </row>
    <row r="45" spans="1:20" ht="12.75">
      <c r="A45" s="60" t="s">
        <v>16</v>
      </c>
      <c r="B45" s="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5"/>
      <c r="P45" s="2"/>
      <c r="Q45" s="4"/>
      <c r="R45" s="4"/>
      <c r="S45" s="2"/>
      <c r="T45" s="2"/>
    </row>
    <row r="46" spans="1:20" ht="12.75">
      <c r="A46" s="61" t="s">
        <v>17</v>
      </c>
      <c r="B46" s="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5"/>
      <c r="P46" s="4"/>
      <c r="Q46" s="4"/>
      <c r="R46" s="4"/>
      <c r="S46" s="2"/>
      <c r="T46" s="4"/>
    </row>
    <row r="47" spans="1:20" ht="12.75">
      <c r="A47" s="3"/>
      <c r="B47" s="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5"/>
      <c r="P47" s="2"/>
      <c r="Q47" s="4"/>
      <c r="R47" s="4"/>
      <c r="S47" s="2"/>
      <c r="T47" s="2"/>
    </row>
    <row r="48" spans="1:20" ht="12.75">
      <c r="A48" s="3"/>
      <c r="B48" s="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5"/>
      <c r="P48" s="2"/>
      <c r="Q48" s="4"/>
      <c r="R48" s="4"/>
      <c r="S48" s="2"/>
      <c r="T48" s="2"/>
    </row>
    <row r="49" spans="1:20" ht="12.75">
      <c r="A49" s="3"/>
      <c r="B49" s="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"/>
      <c r="P49" s="2"/>
      <c r="Q49" s="4"/>
      <c r="R49" s="2"/>
      <c r="S49" s="2"/>
      <c r="T49" s="2"/>
    </row>
    <row r="50" spans="1:20" ht="12.75">
      <c r="A50" s="3"/>
      <c r="B50" s="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"/>
      <c r="P50" s="2"/>
      <c r="Q50" s="4"/>
      <c r="R50" s="4"/>
      <c r="S50" s="2"/>
      <c r="T50" s="2"/>
    </row>
    <row r="51" spans="1:20" ht="12.75">
      <c r="A51" s="3"/>
      <c r="B51" s="3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7"/>
      <c r="P51" s="2"/>
      <c r="Q51" s="4"/>
      <c r="R51" s="3"/>
      <c r="S51" s="3"/>
      <c r="T51" s="2"/>
    </row>
    <row r="52" spans="1:20" ht="12.75">
      <c r="A52" s="3"/>
      <c r="B52" s="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"/>
      <c r="P52" s="2"/>
      <c r="Q52" s="4"/>
      <c r="R52" s="3"/>
      <c r="S52" s="3"/>
      <c r="T52" s="2"/>
    </row>
    <row r="53" spans="1:20" ht="12.75">
      <c r="A53" s="3"/>
      <c r="B53" s="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7"/>
      <c r="P53" s="4"/>
      <c r="Q53" s="4"/>
      <c r="R53" s="3"/>
      <c r="S53" s="3"/>
      <c r="T53" s="2"/>
    </row>
    <row r="54" spans="1:20" ht="12.75">
      <c r="A54" s="3"/>
      <c r="B54" s="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7"/>
      <c r="P54" s="2"/>
      <c r="Q54" s="4"/>
      <c r="R54" s="3"/>
      <c r="S54" s="3"/>
      <c r="T54" s="2"/>
    </row>
    <row r="55" spans="1:19" ht="12.75">
      <c r="A55" s="1"/>
      <c r="B55" s="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10"/>
      <c r="P55" s="1"/>
      <c r="Q55" s="1"/>
      <c r="R55" s="1"/>
      <c r="S55" s="1"/>
    </row>
    <row r="56" spans="1:19" ht="12.75">
      <c r="A56" s="1"/>
      <c r="B56" s="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10"/>
      <c r="P56" s="1"/>
      <c r="Q56" s="1"/>
      <c r="R56" s="1"/>
      <c r="S56" s="1"/>
    </row>
    <row r="57" spans="1:19" ht="12.75">
      <c r="A57" s="1"/>
      <c r="B57" s="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0"/>
      <c r="P57" s="1"/>
      <c r="Q57" s="1"/>
      <c r="R57" s="1"/>
      <c r="S57" s="1"/>
    </row>
    <row r="58" spans="1:19" ht="12.75">
      <c r="A58" s="1"/>
      <c r="B58" s="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10"/>
      <c r="P58" s="1"/>
      <c r="Q58" s="1"/>
      <c r="R58" s="1"/>
      <c r="S58" s="1"/>
    </row>
    <row r="59" spans="1:19" ht="12.75">
      <c r="A59" s="1"/>
      <c r="B59" s="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10"/>
      <c r="P59" s="1"/>
      <c r="Q59" s="1"/>
      <c r="R59" s="1"/>
      <c r="S59" s="1"/>
    </row>
    <row r="60" spans="1:19" ht="12.75">
      <c r="A60" s="1"/>
      <c r="B60" s="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0"/>
      <c r="P60" s="1"/>
      <c r="Q60" s="1"/>
      <c r="R60" s="1"/>
      <c r="S60" s="1"/>
    </row>
    <row r="61" spans="1:19" ht="12.75">
      <c r="A61" s="1"/>
      <c r="B61" s="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0"/>
      <c r="P61" s="1"/>
      <c r="Q61" s="1"/>
      <c r="R61" s="1"/>
      <c r="S61" s="1"/>
    </row>
    <row r="62" spans="1:19" ht="12.75">
      <c r="A62" s="1"/>
      <c r="B62" s="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10"/>
      <c r="P62" s="1"/>
      <c r="Q62" s="1"/>
      <c r="R62" s="1"/>
      <c r="S62" s="1"/>
    </row>
    <row r="63" spans="1:19" ht="12.75">
      <c r="A63" s="1"/>
      <c r="B63" s="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10"/>
      <c r="P63" s="1"/>
      <c r="Q63" s="1"/>
      <c r="R63" s="1"/>
      <c r="S63" s="1"/>
    </row>
    <row r="64" spans="1:19" ht="12.75">
      <c r="A64" s="1"/>
      <c r="B64" s="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10"/>
      <c r="P64" s="1"/>
      <c r="Q64" s="1"/>
      <c r="R64" s="1"/>
      <c r="S64" s="1"/>
    </row>
    <row r="65" ht="12">
      <c r="H65" s="33">
        <f>SUM(H45:H64)</f>
        <v>0</v>
      </c>
    </row>
    <row r="70" ht="12">
      <c r="G70" s="33">
        <f>SUM(G45:G69)</f>
        <v>0</v>
      </c>
    </row>
  </sheetData>
  <sheetProtection/>
  <mergeCells count="12">
    <mergeCell ref="A1:N1"/>
    <mergeCell ref="A3:N3"/>
    <mergeCell ref="C10:D11"/>
    <mergeCell ref="E10:F11"/>
    <mergeCell ref="C8:F9"/>
    <mergeCell ref="G10:H11"/>
    <mergeCell ref="I10:J11"/>
    <mergeCell ref="G8:J9"/>
    <mergeCell ref="K10:L11"/>
    <mergeCell ref="K8:N9"/>
    <mergeCell ref="M10:N11"/>
    <mergeCell ref="A10:B10"/>
  </mergeCells>
  <printOptions/>
  <pageMargins left="0.984251968503937" right="0" top="0" bottom="0.5905511811023623" header="0" footer="0"/>
  <pageSetup firstPageNumber="32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2012-08-23T00:16:08Z</cp:lastPrinted>
  <dcterms:created xsi:type="dcterms:W3CDTF">2004-01-20T17:59:55Z</dcterms:created>
  <dcterms:modified xsi:type="dcterms:W3CDTF">2012-08-23T00:16:10Z</dcterms:modified>
  <cp:category/>
  <cp:version/>
  <cp:contentType/>
  <cp:contentStatus/>
</cp:coreProperties>
</file>