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66" sheetId="1" r:id="rId1"/>
  </sheets>
  <definedNames>
    <definedName name="\a">'CUAD1966'!$G$15</definedName>
    <definedName name="_Regression_Int" localSheetId="0" hidden="1">1</definedName>
    <definedName name="A_IMPRESIÓN_IM">'CUAD1966'!$A$2:$E$54</definedName>
    <definedName name="_xlnm.Print_Area" localSheetId="0">'CUAD1966'!$B$10:$O$153</definedName>
    <definedName name="Imprimir_área_IM" localSheetId="0">'CUAD1966'!$A$10:$O$151</definedName>
    <definedName name="Imprimir_títulos_IM" localSheetId="0">'CUAD1966'!$2:$10</definedName>
    <definedName name="_xlnm.Print_Titles" localSheetId="0">'CUAD1966'!$2:$9</definedName>
  </definedNames>
  <calcPr fullCalcOnLoad="1"/>
</workbook>
</file>

<file path=xl/sharedStrings.xml><?xml version="1.0" encoding="utf-8"?>
<sst xmlns="http://schemas.openxmlformats.org/spreadsheetml/2006/main" count="136" uniqueCount="135">
  <si>
    <t xml:space="preserve">  G   R   U   P   O   S        D   E          E  D  A  D </t>
  </si>
  <si>
    <t>65 Y</t>
  </si>
  <si>
    <t>SE</t>
  </si>
  <si>
    <t xml:space="preserve">D I A G N O S T I C O </t>
  </si>
  <si>
    <t xml:space="preserve"> TOTAL</t>
  </si>
  <si>
    <t>-1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</si>
  <si>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</si>
  <si>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</si>
  <si>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</si>
  <si>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</si>
  <si>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</si>
  <si>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</si>
  <si>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</si>
  <si>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</si>
  <si>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</si>
  <si>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MAS</t>
  </si>
  <si>
    <t>IGNORA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</si>
  <si>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</si>
  <si>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</si>
  <si>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</si>
  <si>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</si>
  <si>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</si>
  <si>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</si>
  <si>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</si>
  <si>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</si>
  <si>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</si>
  <si>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</si>
  <si>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</si>
  <si>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</si>
  <si>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</si>
  <si>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</si>
  <si>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</si>
  <si>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</si>
  <si>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</si>
  <si>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</si>
  <si>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</si>
  <si>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</si>
  <si>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</si>
  <si>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</si>
  <si>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</si>
  <si>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</si>
  <si>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</si>
  <si>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</si>
  <si>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</si>
  <si>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</si>
  <si>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</si>
  <si>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</si>
  <si>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</si>
  <si>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</si>
  <si>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</si>
  <si>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</si>
  <si>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</si>
  <si>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</si>
  <si>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</si>
  <si>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</si>
  <si>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</si>
  <si>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</si>
  <si>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</si>
  <si>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</si>
  <si>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</si>
  <si>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</si>
  <si>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</si>
  <si>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</si>
  <si>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</si>
  <si>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</si>
  <si>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</si>
  <si>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</si>
  <si>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</si>
  <si>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MENINGITIS MENINGOCOCCICA</t>
  </si>
  <si>
    <t xml:space="preserve"> MENINGITIS S/E</t>
  </si>
  <si>
    <t xml:space="preserve"> TUBERCULOSIS OTRAS FORMAS</t>
  </si>
  <si>
    <t xml:space="preserve"> LEPRA</t>
  </si>
  <si>
    <t xml:space="preserve"> PARALISIS FLACIDA</t>
  </si>
  <si>
    <t xml:space="preserve"> SINDROME COQUELUCHOIDE</t>
  </si>
  <si>
    <t xml:space="preserve"> CONJUNTIVITIS MUCOPURULENTA</t>
  </si>
  <si>
    <t xml:space="preserve"> LEISHMANIASIS</t>
  </si>
  <si>
    <t xml:space="preserve"> NO TRANSMISIBLES</t>
  </si>
  <si>
    <t xml:space="preserve"> INFECCIONES RESPIRATORIAS AGUDAS</t>
  </si>
  <si>
    <t xml:space="preserve"> EFECTOS INDESEABLES POR VACUNA</t>
  </si>
  <si>
    <t xml:space="preserve"> AMEBIASIS INTESTINAL</t>
  </si>
  <si>
    <t xml:space="preserve"> ENTEROBIASIS</t>
  </si>
  <si>
    <t xml:space="preserve"> DIARREA DEBIDA A ROTAVIRUS</t>
  </si>
  <si>
    <t xml:space="preserve"> FARINGITIS Y AMIGDALITIS ESTREPTOCÓCICAS</t>
  </si>
  <si>
    <t xml:space="preserve"> INFLUENZA</t>
  </si>
  <si>
    <t xml:space="preserve"> ENFERMEDAD DE CHAGAS</t>
  </si>
  <si>
    <t xml:space="preserve"> ONCOCERCOSIS</t>
  </si>
  <si>
    <t xml:space="preserve"> CONJUNTIVITIS</t>
  </si>
  <si>
    <t xml:space="preserve"> ESCABIOSIS</t>
  </si>
  <si>
    <t xml:space="preserve"> GINGIVITIS Y ENFERMEDAD PERIODONTAL</t>
  </si>
  <si>
    <t xml:space="preserve"> DIABETES MELLITUS EN EL EMBARAZO</t>
  </si>
  <si>
    <t xml:space="preserve"> INFECCION GONOCÓCICA GENITOURINARIA</t>
  </si>
  <si>
    <t xml:space="preserve"> LINFOGRANULOMA VENÉREO POR CLAMIDIAS</t>
  </si>
  <si>
    <t xml:space="preserve"> FIEBRE POR DENGUE</t>
  </si>
  <si>
    <t xml:space="preserve"> FIEBRE HEMORRAGICA POR DENGUE </t>
  </si>
  <si>
    <t xml:space="preserve"> PALUDISMO por Plasmodium falciparum</t>
  </si>
  <si>
    <t xml:space="preserve"> PALUDISMO por Plasmodium vivax</t>
  </si>
  <si>
    <t xml:space="preserve"> ENFERMEDAD FEBRIL EXANTEMÁTICA</t>
  </si>
  <si>
    <t xml:space="preserve"> INFECCIÓN DE VÍAS URINARIAS</t>
  </si>
  <si>
    <t xml:space="preserve"> OTRAS HEPATITIS VIRALES AGUDAS</t>
  </si>
  <si>
    <t xml:space="preserve"> DIABETES MELLITUS NO INSULINODEPENDIENTE (tipo 2)</t>
  </si>
  <si>
    <t xml:space="preserve"> ASMA Y ESTADO ASMÁTICO</t>
  </si>
  <si>
    <t xml:space="preserve"> ÚLCERAS, GASTRITIS Y DUODENITIS</t>
  </si>
  <si>
    <t xml:space="preserve"> ENFERMEDAD ALCOHÓLICA DEL HÍGADO</t>
  </si>
  <si>
    <t xml:space="preserve"> DISPLASIA CERVICAL LEVE Y MODERADA</t>
  </si>
  <si>
    <t xml:space="preserve"> DISPLASIA CERVICAL SEVERA Y CACU IN SITU</t>
  </si>
  <si>
    <t xml:space="preserve"> ACCIDENTES DE TRANSPORTE EN VEHÍCULOS CON MOTOR</t>
  </si>
  <si>
    <t xml:space="preserve"> MORDEDURAS POR PERRO</t>
  </si>
  <si>
    <t xml:space="preserve"> MORDEDURAS POR OTROS MAMÍFEROS</t>
  </si>
  <si>
    <t xml:space="preserve"> MORDEDURA POR SERPIENTE</t>
  </si>
  <si>
    <t xml:space="preserve"> DIABETES MELLITUS INSULINODEPENDIENTE (tipo 1)</t>
  </si>
  <si>
    <t xml:space="preserve"> FIEBRE REUMATICA AGUDA</t>
  </si>
  <si>
    <t xml:space="preserve"> HIPERTENSION ARTERIAL</t>
  </si>
  <si>
    <t xml:space="preserve"> BOCIO ENDEMICO</t>
  </si>
  <si>
    <t xml:space="preserve"> ENF. ISQUEMICAS DEL CORAZON</t>
  </si>
  <si>
    <t xml:space="preserve"> ENFERMEDADES CEREBROVASCULARES</t>
  </si>
  <si>
    <t xml:space="preserve"> INTOXICACION POR PLAGUICIDAS,</t>
  </si>
  <si>
    <t xml:space="preserve"> INTOX. POR PONZOÑA DE ANIMALES</t>
  </si>
  <si>
    <t xml:space="preserve"> INTOX. POR PICADURA DE ALACRAN</t>
  </si>
  <si>
    <t xml:space="preserve"> INTOXICACION AGUDA POR ALCOHOL</t>
  </si>
  <si>
    <t xml:space="preserve"> DESNUTRICION LEVE</t>
  </si>
  <si>
    <t xml:space="preserve"> DESNUTRICION MODERADA</t>
  </si>
  <si>
    <t xml:space="preserve"> DESNUTRICION SEVERA</t>
  </si>
  <si>
    <t xml:space="preserve"> VIOLENCIA INTRAFAMILIAR</t>
  </si>
  <si>
    <t xml:space="preserve"> PEATON LESIONADO EN ACCIDENTE</t>
  </si>
  <si>
    <t xml:space="preserve"> QUEMADURAS</t>
  </si>
  <si>
    <t xml:space="preserve"> OTRAS ENFERMEDADES NO TRANSMISIBLES</t>
  </si>
  <si>
    <t xml:space="preserve"> S.I.D.A. (1)</t>
  </si>
  <si>
    <t xml:space="preserve"> INFECCIÓN ASINTOMÁTICA POR VIH (1)</t>
  </si>
  <si>
    <t xml:space="preserve">        FUENTE: FORMAS SUIVE-1-2007. INFORME SEMANAL DE CASOS NUEVOS DE ENFERMEDADES.</t>
  </si>
  <si>
    <t xml:space="preserve"> TUMOR MALIGNO DEL CUELLO DEL ÚTERO</t>
  </si>
  <si>
    <t xml:space="preserve"> TUMOR  MALIGNO DE MAMA</t>
  </si>
  <si>
    <t xml:space="preserve">        DEPARTAMENTO DE VIGILANCIA Y CONTROL EPIDEMIOLOGICO.</t>
  </si>
  <si>
    <t>Ok</t>
  </si>
  <si>
    <t>ANUARIO ESTADISTICO 2010</t>
  </si>
  <si>
    <t xml:space="preserve"> 19.65 CASOS NUEVOS DE ENFERMEDADES NOTIFICADAS POR GRUPOS DE EDAD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</si>
</sst>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_)"/>
    <numFmt numFmtId="165" formatCode="#,##0_);\(#,##0\)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165" fontId="1" fillId="0" borderId="11" xfId="0" applyNumberFormat="1" applyFont="1" applyBorder="1" applyAlignment="1" applyProtection="1">
      <alignment/>
      <protection/>
    </xf>
    <xf numFmtId="165" fontId="1" fillId="0" borderId="11" xfId="0" applyNumberFormat="1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2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104775</xdr:rowOff>
    </xdr:from>
    <xdr:to>
      <xdr:col>1</xdr:col>
      <xdr:colOff>857250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5717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70"/>
  <sheetViews>
    <sheetView showGridLines="0" showZeros="0" tabSelected="1" view="pageBreakPreview" zoomScale="72" zoomScaleNormal="80" zoomScaleSheetLayoutView="72" zoomScalePageLayoutView="0" workbookViewId="0" topLeftCell="A1">
      <selection activeCell="B2" sqref="B2:O2"/>
    </sheetView>
  </sheetViews>
  <sheetFormatPr defaultColWidth="9.625" defaultRowHeight="12.75"/>
  <cols>
    <col min="1" max="1" width="2.75390625" style="0" customWidth="1"/>
    <col min="2" max="2" width="50.375" style="0" customWidth="1"/>
    <col min="3" max="3" width="10.625" style="0" customWidth="1"/>
    <col min="4" max="9" width="8.625" style="0" customWidth="1"/>
    <col min="10" max="10" width="9.625" style="0" customWidth="1"/>
    <col min="11" max="15" width="8.625" style="0" customWidth="1"/>
    <col min="16" max="16" width="5.625" style="0" customWidth="1"/>
  </cols>
  <sheetData>
    <row r="1" ht="12">
      <c r="Q1" s="11" t="s">
        <v>132</v>
      </c>
    </row>
    <row r="2" spans="1:17" ht="12.75">
      <c r="A2" s="1"/>
      <c r="B2" s="28" t="s">
        <v>133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"/>
      <c r="Q2" s="11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>
      <c r="A4" s="2"/>
      <c r="B4" s="29" t="s">
        <v>134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"/>
    </row>
    <row r="5" spans="1:16" ht="12.75">
      <c r="A5" s="2"/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7"/>
      <c r="C6" s="8"/>
      <c r="D6" s="30" t="s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"/>
    </row>
    <row r="7" spans="1:16" ht="12.75">
      <c r="A7" s="2"/>
      <c r="B7" s="2"/>
      <c r="C7" s="2"/>
      <c r="D7" s="1"/>
      <c r="E7" s="2"/>
      <c r="F7" s="2"/>
      <c r="G7" s="2"/>
      <c r="H7" s="2"/>
      <c r="I7" s="2"/>
      <c r="J7" s="2"/>
      <c r="K7" s="2"/>
      <c r="L7" s="2"/>
      <c r="M7" s="2"/>
      <c r="N7" s="3" t="s">
        <v>1</v>
      </c>
      <c r="O7" s="3" t="s">
        <v>2</v>
      </c>
      <c r="P7" s="2"/>
    </row>
    <row r="8" spans="1:16" ht="12.75">
      <c r="A8" s="2"/>
      <c r="B8" s="1" t="s">
        <v>3</v>
      </c>
      <c r="C8" s="1" t="s">
        <v>4</v>
      </c>
      <c r="D8" s="3" t="s">
        <v>5</v>
      </c>
      <c r="E8" s="3" t="s">
        <v>6</v>
      </c>
      <c r="F8" s="4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1" t="s">
        <v>12</v>
      </c>
      <c r="L8" s="1" t="s">
        <v>13</v>
      </c>
      <c r="M8" s="1" t="s">
        <v>14</v>
      </c>
      <c r="N8" s="3" t="s">
        <v>15</v>
      </c>
      <c r="O8" s="1" t="s">
        <v>16</v>
      </c>
      <c r="P8" s="2"/>
    </row>
    <row r="9" spans="1:16" ht="12.75">
      <c r="A9" s="2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1" t="s">
        <v>17</v>
      </c>
      <c r="C11" s="20">
        <f>C13+C14</f>
        <v>4021442</v>
      </c>
      <c r="D11" s="20">
        <f aca="true" t="shared" si="0" ref="D11:O11">D13+D14</f>
        <v>103071</v>
      </c>
      <c r="E11" s="20">
        <f t="shared" si="0"/>
        <v>383542</v>
      </c>
      <c r="F11" s="20">
        <f t="shared" si="0"/>
        <v>372763</v>
      </c>
      <c r="G11" s="20">
        <f t="shared" si="0"/>
        <v>303760</v>
      </c>
      <c r="H11" s="20">
        <f t="shared" si="0"/>
        <v>226975</v>
      </c>
      <c r="I11" s="20">
        <f t="shared" si="0"/>
        <v>194511</v>
      </c>
      <c r="J11" s="20">
        <f t="shared" si="0"/>
        <v>896071</v>
      </c>
      <c r="K11" s="20">
        <f t="shared" si="0"/>
        <v>395829</v>
      </c>
      <c r="L11" s="20">
        <f t="shared" si="0"/>
        <v>510049</v>
      </c>
      <c r="M11" s="20">
        <f t="shared" si="0"/>
        <v>246371</v>
      </c>
      <c r="N11" s="20">
        <f t="shared" si="0"/>
        <v>383743</v>
      </c>
      <c r="O11" s="20">
        <f t="shared" si="0"/>
        <v>4757</v>
      </c>
      <c r="P11" s="2"/>
    </row>
    <row r="12" spans="1:16" ht="12.75">
      <c r="A12" s="2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"/>
    </row>
    <row r="13" spans="1:16" ht="12.75">
      <c r="A13" s="2"/>
      <c r="B13" s="21" t="s">
        <v>18</v>
      </c>
      <c r="C13" s="20">
        <f>SUM(D13:O13)</f>
        <v>3525977</v>
      </c>
      <c r="D13" s="20">
        <f>SUM(D18:D109)</f>
        <v>101867</v>
      </c>
      <c r="E13" s="20">
        <f aca="true" t="shared" si="1" ref="E13:O13">SUM(E18:E109)</f>
        <v>374845</v>
      </c>
      <c r="F13" s="20">
        <f t="shared" si="1"/>
        <v>359861</v>
      </c>
      <c r="G13" s="20">
        <f t="shared" si="1"/>
        <v>285362</v>
      </c>
      <c r="H13" s="20">
        <f t="shared" si="1"/>
        <v>208521</v>
      </c>
      <c r="I13" s="20">
        <f t="shared" si="1"/>
        <v>173293</v>
      </c>
      <c r="J13" s="20">
        <f t="shared" si="1"/>
        <v>789862</v>
      </c>
      <c r="K13" s="20">
        <f t="shared" si="1"/>
        <v>328801</v>
      </c>
      <c r="L13" s="20">
        <f t="shared" si="1"/>
        <v>412282</v>
      </c>
      <c r="M13" s="20">
        <f t="shared" si="1"/>
        <v>191875</v>
      </c>
      <c r="N13" s="20">
        <f t="shared" si="1"/>
        <v>295742</v>
      </c>
      <c r="O13" s="20">
        <f t="shared" si="1"/>
        <v>3666</v>
      </c>
      <c r="P13" s="2"/>
    </row>
    <row r="14" spans="1:16" ht="12.75">
      <c r="A14" s="2"/>
      <c r="B14" s="21" t="s">
        <v>19</v>
      </c>
      <c r="C14" s="20">
        <f>SUM(D14:O14)</f>
        <v>495465</v>
      </c>
      <c r="D14" s="20">
        <f>SUM(D113:D143)</f>
        <v>1204</v>
      </c>
      <c r="E14" s="20">
        <f aca="true" t="shared" si="2" ref="E14:O14">SUM(E113:E143)</f>
        <v>8697</v>
      </c>
      <c r="F14" s="20">
        <f t="shared" si="2"/>
        <v>12902</v>
      </c>
      <c r="G14" s="20">
        <f t="shared" si="2"/>
        <v>18398</v>
      </c>
      <c r="H14" s="20">
        <f t="shared" si="2"/>
        <v>18454</v>
      </c>
      <c r="I14" s="20">
        <f t="shared" si="2"/>
        <v>21218</v>
      </c>
      <c r="J14" s="20">
        <f t="shared" si="2"/>
        <v>106209</v>
      </c>
      <c r="K14" s="20">
        <f t="shared" si="2"/>
        <v>67028</v>
      </c>
      <c r="L14" s="20">
        <f t="shared" si="2"/>
        <v>97767</v>
      </c>
      <c r="M14" s="20">
        <f t="shared" si="2"/>
        <v>54496</v>
      </c>
      <c r="N14" s="20">
        <f t="shared" si="2"/>
        <v>88001</v>
      </c>
      <c r="O14" s="20">
        <f t="shared" si="2"/>
        <v>1091</v>
      </c>
      <c r="P14" s="2"/>
    </row>
    <row r="15" spans="1:16" ht="12.75">
      <c r="A15" s="2"/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"/>
      <c r="O15" s="2"/>
      <c r="P15" s="2"/>
    </row>
    <row r="16" spans="1:17" ht="12.75">
      <c r="A16" s="2"/>
      <c r="B16" s="21" t="s">
        <v>20</v>
      </c>
      <c r="C16" s="5"/>
      <c r="D16" s="5"/>
      <c r="E16" s="6"/>
      <c r="F16" s="5"/>
      <c r="G16" s="5"/>
      <c r="H16" s="5"/>
      <c r="I16" s="5"/>
      <c r="J16" s="5"/>
      <c r="K16" s="5"/>
      <c r="L16" s="5"/>
      <c r="M16" s="5"/>
      <c r="N16" s="2"/>
      <c r="O16" s="2"/>
      <c r="P16" s="2"/>
      <c r="Q16" s="13"/>
    </row>
    <row r="17" spans="1:1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4"/>
    </row>
    <row r="18" spans="1:17" ht="12.75">
      <c r="A18" s="2"/>
      <c r="B18" s="1" t="s">
        <v>21</v>
      </c>
      <c r="C18" s="5">
        <f aca="true" t="shared" si="3" ref="C18:C27">SUM(D18:O18)</f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2"/>
      <c r="Q18" s="13"/>
    </row>
    <row r="19" spans="1:17" ht="12.75">
      <c r="A19" s="2"/>
      <c r="B19" s="1" t="s">
        <v>22</v>
      </c>
      <c r="C19" s="5">
        <f t="shared" si="3"/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"/>
      <c r="Q19" s="13"/>
    </row>
    <row r="20" spans="1:17" ht="12.75">
      <c r="A20" s="2"/>
      <c r="B20" s="1" t="s">
        <v>25</v>
      </c>
      <c r="C20" s="5">
        <f t="shared" si="3"/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"/>
      <c r="Q20" s="13"/>
    </row>
    <row r="21" spans="1:17" ht="12.75">
      <c r="A21" s="2"/>
      <c r="B21" s="1" t="s">
        <v>26</v>
      </c>
      <c r="C21" s="5">
        <f t="shared" si="3"/>
        <v>15</v>
      </c>
      <c r="D21" s="16">
        <v>1</v>
      </c>
      <c r="E21" s="16">
        <v>4</v>
      </c>
      <c r="F21" s="16">
        <v>6</v>
      </c>
      <c r="G21" s="16">
        <v>2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2"/>
      <c r="Q21" s="13"/>
    </row>
    <row r="22" spans="1:17" ht="12.75">
      <c r="A22" s="2"/>
      <c r="B22" s="1" t="s">
        <v>27</v>
      </c>
      <c r="C22" s="5">
        <f t="shared" si="3"/>
        <v>6</v>
      </c>
      <c r="D22" s="16">
        <v>0</v>
      </c>
      <c r="E22" s="16">
        <v>0</v>
      </c>
      <c r="F22" s="16">
        <v>1</v>
      </c>
      <c r="G22" s="16">
        <v>0</v>
      </c>
      <c r="H22" s="16">
        <v>0</v>
      </c>
      <c r="I22" s="16">
        <v>1</v>
      </c>
      <c r="J22" s="16">
        <v>1</v>
      </c>
      <c r="K22" s="16">
        <v>0</v>
      </c>
      <c r="L22" s="16">
        <v>0</v>
      </c>
      <c r="M22" s="16">
        <v>1</v>
      </c>
      <c r="N22" s="16">
        <v>2</v>
      </c>
      <c r="O22" s="16">
        <v>0</v>
      </c>
      <c r="P22" s="2"/>
      <c r="Q22" s="13"/>
    </row>
    <row r="23" spans="1:17" ht="12.75">
      <c r="A23" s="2"/>
      <c r="B23" s="1" t="s">
        <v>23</v>
      </c>
      <c r="C23" s="5">
        <f t="shared" si="3"/>
        <v>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</v>
      </c>
      <c r="N23" s="16">
        <v>1</v>
      </c>
      <c r="O23" s="16">
        <v>0</v>
      </c>
      <c r="P23" s="2"/>
      <c r="Q23" s="13"/>
    </row>
    <row r="24" spans="1:17" ht="12.75">
      <c r="A24" s="2"/>
      <c r="B24" s="1" t="s">
        <v>24</v>
      </c>
      <c r="C24" s="5">
        <f t="shared" si="3"/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2"/>
      <c r="Q24" s="13"/>
    </row>
    <row r="25" spans="1:17" ht="12.75">
      <c r="A25" s="2"/>
      <c r="B25" s="1" t="s">
        <v>28</v>
      </c>
      <c r="C25" s="5">
        <f t="shared" si="3"/>
        <v>348</v>
      </c>
      <c r="D25" s="16">
        <v>3</v>
      </c>
      <c r="E25" s="16">
        <v>34</v>
      </c>
      <c r="F25" s="16">
        <v>87</v>
      </c>
      <c r="G25" s="16">
        <v>49</v>
      </c>
      <c r="H25" s="16">
        <v>13</v>
      </c>
      <c r="I25" s="16">
        <v>13</v>
      </c>
      <c r="J25" s="16">
        <v>71</v>
      </c>
      <c r="K25" s="16">
        <v>22</v>
      </c>
      <c r="L25" s="16">
        <v>28</v>
      </c>
      <c r="M25" s="16">
        <v>9</v>
      </c>
      <c r="N25" s="16">
        <v>18</v>
      </c>
      <c r="O25" s="16">
        <v>1</v>
      </c>
      <c r="P25" s="2"/>
      <c r="Q25" s="13"/>
    </row>
    <row r="26" spans="1:17" ht="12.75">
      <c r="A26" s="2"/>
      <c r="B26" s="2" t="s">
        <v>29</v>
      </c>
      <c r="C26" s="5">
        <f t="shared" si="3"/>
        <v>47</v>
      </c>
      <c r="D26" s="16">
        <v>0</v>
      </c>
      <c r="E26" s="16">
        <v>0</v>
      </c>
      <c r="F26" s="16">
        <v>2</v>
      </c>
      <c r="G26" s="16">
        <v>1</v>
      </c>
      <c r="H26" s="16">
        <v>3</v>
      </c>
      <c r="I26" s="16">
        <v>1</v>
      </c>
      <c r="J26" s="16">
        <v>23</v>
      </c>
      <c r="K26" s="16">
        <v>3</v>
      </c>
      <c r="L26" s="16">
        <v>7</v>
      </c>
      <c r="M26" s="16">
        <v>3</v>
      </c>
      <c r="N26" s="16">
        <v>4</v>
      </c>
      <c r="O26" s="16">
        <v>0</v>
      </c>
      <c r="P26" s="2"/>
      <c r="Q26" s="14"/>
    </row>
    <row r="27" spans="1:17" ht="12.75">
      <c r="A27" s="2"/>
      <c r="B27" s="1" t="s">
        <v>30</v>
      </c>
      <c r="C27" s="5">
        <f t="shared" si="3"/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8">
        <v>0</v>
      </c>
      <c r="O27" s="18">
        <v>0</v>
      </c>
      <c r="P27" s="2"/>
      <c r="Q27" s="13"/>
    </row>
    <row r="28" spans="1:17" ht="12.75">
      <c r="A28" s="2"/>
      <c r="B28" s="2"/>
      <c r="C28" s="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8"/>
      <c r="P28" s="2"/>
      <c r="Q28" s="14"/>
    </row>
    <row r="29" spans="1:17" ht="12.75">
      <c r="A29" s="2"/>
      <c r="B29" s="21" t="s">
        <v>31</v>
      </c>
      <c r="C29" s="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2"/>
      <c r="Q29" s="13"/>
    </row>
    <row r="30" spans="1:17" ht="12.75">
      <c r="A30" s="2"/>
      <c r="B30" s="1"/>
      <c r="C30" s="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7"/>
      <c r="P30" s="2"/>
      <c r="Q30" s="13"/>
    </row>
    <row r="31" spans="1:17" ht="12.75">
      <c r="A31" s="2"/>
      <c r="B31" s="1" t="s">
        <v>32</v>
      </c>
      <c r="C31" s="5">
        <f aca="true" t="shared" si="4" ref="C31:C44">SUM(D31:O31)</f>
        <v>0</v>
      </c>
      <c r="D31" s="16">
        <f>2-2</f>
        <v>0</v>
      </c>
      <c r="E31" s="16">
        <f>8-8</f>
        <v>0</v>
      </c>
      <c r="F31" s="16">
        <f>2-2</f>
        <v>0</v>
      </c>
      <c r="G31" s="16">
        <f>8-8</f>
        <v>0</v>
      </c>
      <c r="H31" s="16">
        <f>6-6</f>
        <v>0</v>
      </c>
      <c r="I31" s="16">
        <f>1-1</f>
        <v>0</v>
      </c>
      <c r="J31" s="16">
        <f>24-24</f>
        <v>0</v>
      </c>
      <c r="K31" s="16">
        <f>4-4</f>
        <v>0</v>
      </c>
      <c r="L31" s="16">
        <f>5-5</f>
        <v>0</v>
      </c>
      <c r="M31" s="16">
        <v>0</v>
      </c>
      <c r="N31" s="16">
        <f>3-3</f>
        <v>0</v>
      </c>
      <c r="O31" s="16">
        <v>0</v>
      </c>
      <c r="P31" s="2"/>
      <c r="Q31" s="13"/>
    </row>
    <row r="32" spans="1:17" ht="12.75">
      <c r="A32" s="2"/>
      <c r="B32" s="1" t="s">
        <v>79</v>
      </c>
      <c r="C32" s="5">
        <f t="shared" si="4"/>
        <v>43718</v>
      </c>
      <c r="D32" s="16">
        <v>619</v>
      </c>
      <c r="E32" s="16">
        <v>4286</v>
      </c>
      <c r="F32" s="16">
        <v>5461</v>
      </c>
      <c r="G32" s="16">
        <v>4608</v>
      </c>
      <c r="H32" s="16">
        <v>3373</v>
      </c>
      <c r="I32" s="16">
        <v>2845</v>
      </c>
      <c r="J32" s="16">
        <v>8656</v>
      </c>
      <c r="K32" s="16">
        <v>3951</v>
      </c>
      <c r="L32" s="16">
        <v>4525</v>
      </c>
      <c r="M32" s="16">
        <v>2150</v>
      </c>
      <c r="N32" s="16">
        <v>3164</v>
      </c>
      <c r="O32" s="16">
        <v>80</v>
      </c>
      <c r="P32" s="2"/>
      <c r="Q32" s="13"/>
    </row>
    <row r="33" spans="1:17" ht="12.75">
      <c r="A33" s="2"/>
      <c r="B33" s="1" t="s">
        <v>80</v>
      </c>
      <c r="C33" s="5">
        <f t="shared" si="4"/>
        <v>4175</v>
      </c>
      <c r="D33" s="16">
        <v>57</v>
      </c>
      <c r="E33" s="16">
        <v>435</v>
      </c>
      <c r="F33" s="16">
        <v>471</v>
      </c>
      <c r="G33" s="16">
        <v>473</v>
      </c>
      <c r="H33" s="16">
        <v>305</v>
      </c>
      <c r="I33" s="16">
        <v>238</v>
      </c>
      <c r="J33" s="16">
        <v>587</v>
      </c>
      <c r="K33" s="16">
        <v>371</v>
      </c>
      <c r="L33" s="16">
        <v>431</v>
      </c>
      <c r="M33" s="16">
        <v>300</v>
      </c>
      <c r="N33" s="16">
        <v>368</v>
      </c>
      <c r="O33" s="16">
        <v>139</v>
      </c>
      <c r="P33" s="2"/>
      <c r="Q33" s="13"/>
    </row>
    <row r="34" spans="1:17" ht="12.75">
      <c r="A34" s="2"/>
      <c r="B34" s="1" t="s">
        <v>33</v>
      </c>
      <c r="C34" s="5">
        <f t="shared" si="4"/>
        <v>13121</v>
      </c>
      <c r="D34" s="16">
        <v>55</v>
      </c>
      <c r="E34" s="16">
        <v>1823</v>
      </c>
      <c r="F34" s="16">
        <v>2595</v>
      </c>
      <c r="G34" s="16">
        <v>1960</v>
      </c>
      <c r="H34" s="16">
        <v>1148</v>
      </c>
      <c r="I34" s="16">
        <v>681</v>
      </c>
      <c r="J34" s="16">
        <v>2005</v>
      </c>
      <c r="K34" s="16">
        <v>805</v>
      </c>
      <c r="L34" s="16">
        <v>899</v>
      </c>
      <c r="M34" s="16">
        <v>467</v>
      </c>
      <c r="N34" s="16">
        <v>681</v>
      </c>
      <c r="O34" s="16">
        <v>2</v>
      </c>
      <c r="P34" s="2"/>
      <c r="Q34" s="13"/>
    </row>
    <row r="35" spans="1:17" ht="12.75">
      <c r="A35" s="2"/>
      <c r="B35" s="1" t="s">
        <v>34</v>
      </c>
      <c r="C35" s="5">
        <f t="shared" si="4"/>
        <v>686</v>
      </c>
      <c r="D35" s="16">
        <v>12</v>
      </c>
      <c r="E35" s="16">
        <v>63</v>
      </c>
      <c r="F35" s="16">
        <v>54</v>
      </c>
      <c r="G35" s="16">
        <v>25</v>
      </c>
      <c r="H35" s="16">
        <v>42</v>
      </c>
      <c r="I35" s="16">
        <v>52</v>
      </c>
      <c r="J35" s="16">
        <v>206</v>
      </c>
      <c r="K35" s="16">
        <v>65</v>
      </c>
      <c r="L35" s="16">
        <v>88</v>
      </c>
      <c r="M35" s="16">
        <v>24</v>
      </c>
      <c r="N35" s="16">
        <v>54</v>
      </c>
      <c r="O35" s="16">
        <v>1</v>
      </c>
      <c r="P35" s="2"/>
      <c r="Q35" s="13"/>
    </row>
    <row r="36" spans="1:17" ht="12.75">
      <c r="A36" s="2"/>
      <c r="B36" s="1" t="s">
        <v>35</v>
      </c>
      <c r="C36" s="5">
        <f t="shared" si="4"/>
        <v>4769</v>
      </c>
      <c r="D36" s="16">
        <v>7</v>
      </c>
      <c r="E36" s="16">
        <v>73</v>
      </c>
      <c r="F36" s="16">
        <v>185</v>
      </c>
      <c r="G36" s="16">
        <v>335</v>
      </c>
      <c r="H36" s="16">
        <v>433</v>
      </c>
      <c r="I36" s="16">
        <v>356</v>
      </c>
      <c r="J36" s="16">
        <v>1556</v>
      </c>
      <c r="K36" s="16">
        <v>658</v>
      </c>
      <c r="L36" s="16">
        <v>592</v>
      </c>
      <c r="M36" s="16">
        <v>258</v>
      </c>
      <c r="N36" s="16">
        <v>305</v>
      </c>
      <c r="O36" s="16">
        <v>11</v>
      </c>
      <c r="P36" s="2"/>
      <c r="Q36" s="13"/>
    </row>
    <row r="37" spans="1:17" ht="12.75">
      <c r="A37" s="2"/>
      <c r="B37" s="1" t="s">
        <v>36</v>
      </c>
      <c r="C37" s="5">
        <f t="shared" si="4"/>
        <v>2218</v>
      </c>
      <c r="D37" s="16">
        <v>31</v>
      </c>
      <c r="E37" s="16">
        <v>262</v>
      </c>
      <c r="F37" s="16">
        <v>319</v>
      </c>
      <c r="G37" s="16">
        <v>259</v>
      </c>
      <c r="H37" s="16">
        <v>267</v>
      </c>
      <c r="I37" s="16">
        <v>135</v>
      </c>
      <c r="J37" s="16">
        <v>281</v>
      </c>
      <c r="K37" s="16">
        <v>160</v>
      </c>
      <c r="L37" s="16">
        <v>237</v>
      </c>
      <c r="M37" s="16">
        <v>144</v>
      </c>
      <c r="N37" s="16">
        <v>123</v>
      </c>
      <c r="O37" s="16">
        <v>0</v>
      </c>
      <c r="P37" s="2"/>
      <c r="Q37" s="13"/>
    </row>
    <row r="38" spans="1:17" ht="12.75">
      <c r="A38" s="2"/>
      <c r="B38" s="1" t="s">
        <v>37</v>
      </c>
      <c r="C38" s="5">
        <f t="shared" si="4"/>
        <v>17490</v>
      </c>
      <c r="D38" s="16">
        <v>190</v>
      </c>
      <c r="E38" s="16">
        <v>1774</v>
      </c>
      <c r="F38" s="16">
        <v>2235</v>
      </c>
      <c r="G38" s="16">
        <v>1941</v>
      </c>
      <c r="H38" s="16">
        <v>1184</v>
      </c>
      <c r="I38" s="16">
        <v>798</v>
      </c>
      <c r="J38" s="16">
        <v>3968</v>
      </c>
      <c r="K38" s="16">
        <v>1392</v>
      </c>
      <c r="L38" s="16">
        <v>1704</v>
      </c>
      <c r="M38" s="16">
        <v>1013</v>
      </c>
      <c r="N38" s="16">
        <v>1280</v>
      </c>
      <c r="O38" s="16">
        <v>11</v>
      </c>
      <c r="P38" s="2"/>
      <c r="Q38" s="13"/>
    </row>
    <row r="39" spans="1:17" ht="12.75">
      <c r="A39" s="2"/>
      <c r="B39" s="1" t="s">
        <v>38</v>
      </c>
      <c r="C39" s="5">
        <f t="shared" si="4"/>
        <v>446464</v>
      </c>
      <c r="D39" s="16">
        <v>11659</v>
      </c>
      <c r="E39" s="16">
        <v>45088</v>
      </c>
      <c r="F39" s="16">
        <v>38894</v>
      </c>
      <c r="G39" s="16">
        <v>33140</v>
      </c>
      <c r="H39" s="16">
        <v>26025</v>
      </c>
      <c r="I39" s="16">
        <v>23862</v>
      </c>
      <c r="J39" s="16">
        <v>105924</v>
      </c>
      <c r="K39" s="16">
        <v>42376</v>
      </c>
      <c r="L39" s="16">
        <v>53077</v>
      </c>
      <c r="M39" s="16">
        <v>24163</v>
      </c>
      <c r="N39" s="16">
        <v>41772</v>
      </c>
      <c r="O39" s="16">
        <v>484</v>
      </c>
      <c r="P39" s="2"/>
      <c r="Q39" s="13"/>
    </row>
    <row r="40" spans="1:17" ht="12.75">
      <c r="A40" s="2"/>
      <c r="B40" s="1" t="s">
        <v>39</v>
      </c>
      <c r="C40" s="5">
        <f t="shared" si="4"/>
        <v>4976</v>
      </c>
      <c r="D40" s="16">
        <v>47</v>
      </c>
      <c r="E40" s="16">
        <v>412</v>
      </c>
      <c r="F40" s="16">
        <v>511</v>
      </c>
      <c r="G40" s="16">
        <v>461</v>
      </c>
      <c r="H40" s="16">
        <v>361</v>
      </c>
      <c r="I40" s="16">
        <v>231</v>
      </c>
      <c r="J40" s="16">
        <v>1294</v>
      </c>
      <c r="K40" s="16">
        <v>484</v>
      </c>
      <c r="L40" s="16">
        <v>600</v>
      </c>
      <c r="M40" s="16">
        <v>219</v>
      </c>
      <c r="N40" s="16">
        <v>349</v>
      </c>
      <c r="O40" s="16">
        <v>7</v>
      </c>
      <c r="P40" s="2"/>
      <c r="Q40" s="13"/>
    </row>
    <row r="41" spans="1:17" ht="12.75">
      <c r="A41" s="2"/>
      <c r="B41" s="1" t="s">
        <v>81</v>
      </c>
      <c r="C41" s="5">
        <f t="shared" si="4"/>
        <v>59</v>
      </c>
      <c r="D41" s="16">
        <v>8</v>
      </c>
      <c r="E41" s="16">
        <v>16</v>
      </c>
      <c r="F41" s="16">
        <v>3</v>
      </c>
      <c r="G41" s="16">
        <v>3</v>
      </c>
      <c r="H41" s="16">
        <v>2</v>
      </c>
      <c r="I41" s="16">
        <v>8</v>
      </c>
      <c r="J41" s="16">
        <v>8</v>
      </c>
      <c r="K41" s="16">
        <v>5</v>
      </c>
      <c r="L41" s="16">
        <v>3</v>
      </c>
      <c r="M41" s="16">
        <v>0</v>
      </c>
      <c r="N41" s="16">
        <v>3</v>
      </c>
      <c r="O41" s="16">
        <v>0</v>
      </c>
      <c r="P41" s="2"/>
      <c r="Q41" s="13"/>
    </row>
    <row r="42" spans="1:17" ht="12.75">
      <c r="A42" s="2"/>
      <c r="B42" s="1" t="s">
        <v>40</v>
      </c>
      <c r="C42" s="5">
        <f t="shared" si="4"/>
        <v>14168</v>
      </c>
      <c r="D42" s="16">
        <v>36</v>
      </c>
      <c r="E42" s="16">
        <v>382</v>
      </c>
      <c r="F42" s="16">
        <v>717</v>
      </c>
      <c r="G42" s="16">
        <v>1084</v>
      </c>
      <c r="H42" s="16">
        <v>1239</v>
      </c>
      <c r="I42" s="16">
        <v>923</v>
      </c>
      <c r="J42" s="16">
        <v>4799</v>
      </c>
      <c r="K42" s="16">
        <v>1707</v>
      </c>
      <c r="L42" s="16">
        <v>1792</v>
      </c>
      <c r="M42" s="16">
        <v>636</v>
      </c>
      <c r="N42" s="16">
        <v>795</v>
      </c>
      <c r="O42" s="16">
        <v>58</v>
      </c>
      <c r="P42" s="2"/>
      <c r="Q42" s="13"/>
    </row>
    <row r="43" spans="1:17" ht="12.75">
      <c r="A43" s="2"/>
      <c r="B43" s="2" t="s">
        <v>41</v>
      </c>
      <c r="C43" s="5">
        <f t="shared" si="4"/>
        <v>39</v>
      </c>
      <c r="D43" s="16">
        <v>0</v>
      </c>
      <c r="E43" s="16">
        <v>4</v>
      </c>
      <c r="F43" s="16">
        <v>5</v>
      </c>
      <c r="G43" s="16">
        <v>4</v>
      </c>
      <c r="H43" s="16">
        <v>4</v>
      </c>
      <c r="I43" s="16">
        <v>3</v>
      </c>
      <c r="J43" s="16">
        <v>5</v>
      </c>
      <c r="K43" s="16">
        <v>6</v>
      </c>
      <c r="L43" s="16">
        <v>5</v>
      </c>
      <c r="M43" s="16">
        <v>2</v>
      </c>
      <c r="N43" s="16">
        <v>1</v>
      </c>
      <c r="O43" s="16">
        <v>0</v>
      </c>
      <c r="P43" s="5"/>
      <c r="Q43" s="14"/>
    </row>
    <row r="44" spans="1:17" ht="12.75">
      <c r="A44" s="2"/>
      <c r="B44" s="1" t="s">
        <v>42</v>
      </c>
      <c r="C44" s="5">
        <f t="shared" si="4"/>
        <v>17608</v>
      </c>
      <c r="D44" s="16">
        <v>143</v>
      </c>
      <c r="E44" s="16">
        <v>1907</v>
      </c>
      <c r="F44" s="16">
        <v>3002</v>
      </c>
      <c r="G44" s="16">
        <v>2475</v>
      </c>
      <c r="H44" s="16">
        <v>1651</v>
      </c>
      <c r="I44" s="16">
        <v>1062</v>
      </c>
      <c r="J44" s="16">
        <v>2692</v>
      </c>
      <c r="K44" s="16">
        <v>1303</v>
      </c>
      <c r="L44" s="16">
        <v>1472</v>
      </c>
      <c r="M44" s="16">
        <v>883</v>
      </c>
      <c r="N44" s="16">
        <v>1005</v>
      </c>
      <c r="O44" s="16">
        <v>13</v>
      </c>
      <c r="P44" s="2"/>
      <c r="Q44" s="13"/>
    </row>
    <row r="45" spans="1:17" ht="12.75">
      <c r="A45" s="2"/>
      <c r="B45" s="2"/>
      <c r="C45" s="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/>
      <c r="O45" s="18"/>
      <c r="P45" s="2"/>
      <c r="Q45" s="14"/>
    </row>
    <row r="46" spans="1:17" ht="12.75">
      <c r="A46" s="2"/>
      <c r="B46" s="21" t="s">
        <v>43</v>
      </c>
      <c r="C46" s="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"/>
      <c r="Q46" s="13"/>
    </row>
    <row r="47" spans="1:17" ht="12.75">
      <c r="A47" s="2"/>
      <c r="B47" s="1"/>
      <c r="C47" s="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"/>
      <c r="Q47" s="13"/>
    </row>
    <row r="48" spans="1:17" ht="12.75">
      <c r="A48" s="2"/>
      <c r="B48" s="1" t="s">
        <v>82</v>
      </c>
      <c r="C48" s="5">
        <f aca="true" t="shared" si="5" ref="C48:C53">SUM(D48:O48)</f>
        <v>12279</v>
      </c>
      <c r="D48" s="16">
        <v>501</v>
      </c>
      <c r="E48" s="16">
        <v>1832</v>
      </c>
      <c r="F48" s="16">
        <v>1600</v>
      </c>
      <c r="G48" s="16">
        <v>1569</v>
      </c>
      <c r="H48" s="16">
        <v>876</v>
      </c>
      <c r="I48" s="16">
        <v>549</v>
      </c>
      <c r="J48" s="16">
        <v>2314</v>
      </c>
      <c r="K48" s="16">
        <v>884</v>
      </c>
      <c r="L48" s="16">
        <v>1044</v>
      </c>
      <c r="M48" s="16">
        <v>520</v>
      </c>
      <c r="N48" s="16">
        <v>552</v>
      </c>
      <c r="O48" s="16">
        <v>38</v>
      </c>
      <c r="P48" s="2"/>
      <c r="Q48" s="13"/>
    </row>
    <row r="49" spans="1:17" ht="12.75">
      <c r="A49" s="2"/>
      <c r="B49" s="1" t="s">
        <v>77</v>
      </c>
      <c r="C49" s="5">
        <f t="shared" si="5"/>
        <v>2389974</v>
      </c>
      <c r="D49" s="16">
        <v>83156</v>
      </c>
      <c r="E49" s="16">
        <v>287110</v>
      </c>
      <c r="F49" s="16">
        <v>269749</v>
      </c>
      <c r="G49" s="16">
        <v>209676</v>
      </c>
      <c r="H49" s="16">
        <v>144433</v>
      </c>
      <c r="I49" s="16">
        <v>110773</v>
      </c>
      <c r="J49" s="16">
        <v>505567</v>
      </c>
      <c r="K49" s="16">
        <v>211353</v>
      </c>
      <c r="L49" s="16">
        <v>263321</v>
      </c>
      <c r="M49" s="16">
        <v>122786</v>
      </c>
      <c r="N49" s="16">
        <v>180048</v>
      </c>
      <c r="O49" s="16">
        <v>2002</v>
      </c>
      <c r="P49" s="2"/>
      <c r="Q49" s="13"/>
    </row>
    <row r="50" spans="1:17" ht="12.75">
      <c r="A50" s="2"/>
      <c r="B50" s="1" t="s">
        <v>44</v>
      </c>
      <c r="C50" s="5">
        <f t="shared" si="5"/>
        <v>9688</v>
      </c>
      <c r="D50" s="16">
        <v>484</v>
      </c>
      <c r="E50" s="16">
        <v>1138</v>
      </c>
      <c r="F50" s="16">
        <v>551</v>
      </c>
      <c r="G50" s="16">
        <v>511</v>
      </c>
      <c r="H50" s="16">
        <v>315</v>
      </c>
      <c r="I50" s="16">
        <v>230</v>
      </c>
      <c r="J50" s="16">
        <v>1370</v>
      </c>
      <c r="K50" s="16">
        <v>736</v>
      </c>
      <c r="L50" s="16">
        <v>1072</v>
      </c>
      <c r="M50" s="16">
        <v>703</v>
      </c>
      <c r="N50" s="16">
        <v>2526</v>
      </c>
      <c r="O50" s="16">
        <v>52</v>
      </c>
      <c r="P50" s="2"/>
      <c r="Q50" s="13"/>
    </row>
    <row r="51" spans="1:17" ht="12.75">
      <c r="A51" s="2"/>
      <c r="B51" s="1" t="s">
        <v>45</v>
      </c>
      <c r="C51" s="5">
        <f t="shared" si="5"/>
        <v>86696</v>
      </c>
      <c r="D51" s="16">
        <v>1148</v>
      </c>
      <c r="E51" s="16">
        <v>8232</v>
      </c>
      <c r="F51" s="16">
        <v>9491</v>
      </c>
      <c r="G51" s="16">
        <v>7127</v>
      </c>
      <c r="H51" s="16">
        <v>5456</v>
      </c>
      <c r="I51" s="16">
        <v>4970</v>
      </c>
      <c r="J51" s="16">
        <v>19958</v>
      </c>
      <c r="K51" s="16">
        <v>8895</v>
      </c>
      <c r="L51" s="16">
        <v>10406</v>
      </c>
      <c r="M51" s="16">
        <v>4605</v>
      </c>
      <c r="N51" s="16">
        <v>6292</v>
      </c>
      <c r="O51" s="16">
        <v>116</v>
      </c>
      <c r="P51" s="2"/>
      <c r="Q51" s="14"/>
    </row>
    <row r="52" spans="1:17" ht="12.75">
      <c r="A52" s="2"/>
      <c r="B52" s="2" t="s">
        <v>46</v>
      </c>
      <c r="C52" s="5">
        <f t="shared" si="5"/>
        <v>524</v>
      </c>
      <c r="D52" s="16">
        <v>2</v>
      </c>
      <c r="E52" s="16">
        <v>5</v>
      </c>
      <c r="F52" s="16">
        <v>4</v>
      </c>
      <c r="G52" s="16">
        <v>2</v>
      </c>
      <c r="H52" s="16">
        <v>10</v>
      </c>
      <c r="I52" s="16">
        <v>15</v>
      </c>
      <c r="J52" s="16">
        <v>103</v>
      </c>
      <c r="K52" s="16">
        <v>60</v>
      </c>
      <c r="L52" s="16">
        <v>110</v>
      </c>
      <c r="M52" s="16">
        <v>53</v>
      </c>
      <c r="N52" s="16">
        <v>159</v>
      </c>
      <c r="O52" s="16">
        <v>1</v>
      </c>
      <c r="P52" s="2"/>
      <c r="Q52" s="13"/>
    </row>
    <row r="53" spans="1:17" ht="12.75">
      <c r="A53" s="2"/>
      <c r="B53" s="1" t="s">
        <v>83</v>
      </c>
      <c r="C53" s="5">
        <f t="shared" si="5"/>
        <v>564</v>
      </c>
      <c r="D53" s="16">
        <v>11</v>
      </c>
      <c r="E53" s="16">
        <v>39</v>
      </c>
      <c r="F53" s="16">
        <v>27</v>
      </c>
      <c r="G53" s="16">
        <v>25</v>
      </c>
      <c r="H53" s="16">
        <v>33</v>
      </c>
      <c r="I53" s="16">
        <v>27</v>
      </c>
      <c r="J53" s="16">
        <v>184</v>
      </c>
      <c r="K53" s="16">
        <v>71</v>
      </c>
      <c r="L53" s="16">
        <v>85</v>
      </c>
      <c r="M53" s="16">
        <v>20</v>
      </c>
      <c r="N53" s="16">
        <v>42</v>
      </c>
      <c r="O53" s="16">
        <v>0</v>
      </c>
      <c r="P53" s="2"/>
      <c r="Q53" s="14"/>
    </row>
    <row r="54" spans="1:17" ht="12.75">
      <c r="A54" s="2"/>
      <c r="B54" s="2"/>
      <c r="C54" s="5"/>
      <c r="D54" s="16"/>
      <c r="E54" s="16"/>
      <c r="F54" s="16"/>
      <c r="G54" s="16"/>
      <c r="H54" s="16"/>
      <c r="I54" s="16"/>
      <c r="J54" s="16"/>
      <c r="K54" s="16"/>
      <c r="L54" s="18"/>
      <c r="M54" s="18"/>
      <c r="N54" s="18"/>
      <c r="O54" s="18"/>
      <c r="P54" s="2"/>
      <c r="Q54" s="13"/>
    </row>
    <row r="55" spans="1:17" ht="12.75">
      <c r="A55" s="2"/>
      <c r="B55" s="21" t="s">
        <v>47</v>
      </c>
      <c r="C55" s="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"/>
      <c r="Q55" s="13"/>
    </row>
    <row r="56" spans="1:17" ht="12.75">
      <c r="A56" s="2"/>
      <c r="B56" s="1"/>
      <c r="C56" s="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"/>
      <c r="Q56" s="13"/>
    </row>
    <row r="57" spans="1:17" s="27" customFormat="1" ht="12.75">
      <c r="A57" s="22"/>
      <c r="B57" s="23" t="s">
        <v>48</v>
      </c>
      <c r="C57" s="24">
        <f aca="true" t="shared" si="6" ref="C57:C65">SUM(D57:O57)</f>
        <v>10487</v>
      </c>
      <c r="D57" s="25">
        <v>12</v>
      </c>
      <c r="E57" s="25">
        <v>22</v>
      </c>
      <c r="F57" s="25">
        <v>55</v>
      </c>
      <c r="G57" s="25">
        <v>109</v>
      </c>
      <c r="H57" s="25">
        <v>280</v>
      </c>
      <c r="I57" s="25">
        <v>804</v>
      </c>
      <c r="J57" s="25">
        <v>4207</v>
      </c>
      <c r="K57" s="25">
        <v>1800</v>
      </c>
      <c r="L57" s="25">
        <v>1728</v>
      </c>
      <c r="M57" s="25">
        <v>779</v>
      </c>
      <c r="N57" s="25">
        <v>691</v>
      </c>
      <c r="O57" s="25">
        <v>0</v>
      </c>
      <c r="P57" s="22"/>
      <c r="Q57" s="26"/>
    </row>
    <row r="58" spans="1:17" ht="12.75">
      <c r="A58" s="2"/>
      <c r="B58" s="1" t="s">
        <v>49</v>
      </c>
      <c r="C58" s="5">
        <f t="shared" si="6"/>
        <v>13</v>
      </c>
      <c r="D58" s="16">
        <v>0</v>
      </c>
      <c r="E58" s="16">
        <v>0</v>
      </c>
      <c r="F58" s="16">
        <v>0</v>
      </c>
      <c r="G58" s="16">
        <v>0</v>
      </c>
      <c r="H58" s="16">
        <v>2</v>
      </c>
      <c r="I58" s="16">
        <v>2</v>
      </c>
      <c r="J58" s="16">
        <v>4</v>
      </c>
      <c r="K58" s="16">
        <v>3</v>
      </c>
      <c r="L58" s="16">
        <v>0</v>
      </c>
      <c r="M58" s="16">
        <v>0</v>
      </c>
      <c r="N58" s="16">
        <v>2</v>
      </c>
      <c r="O58" s="16">
        <v>0</v>
      </c>
      <c r="P58" s="2"/>
      <c r="Q58" s="13"/>
    </row>
    <row r="59" spans="1:17" ht="12.75">
      <c r="A59" s="2"/>
      <c r="B59" s="1" t="s">
        <v>50</v>
      </c>
      <c r="C59" s="5">
        <f t="shared" si="6"/>
        <v>52</v>
      </c>
      <c r="D59" s="16">
        <v>0</v>
      </c>
      <c r="E59" s="16">
        <v>0</v>
      </c>
      <c r="F59" s="16">
        <v>0</v>
      </c>
      <c r="G59" s="16">
        <v>1</v>
      </c>
      <c r="H59" s="16">
        <v>3</v>
      </c>
      <c r="I59" s="16">
        <v>0</v>
      </c>
      <c r="J59" s="16">
        <v>26</v>
      </c>
      <c r="K59" s="16">
        <v>6</v>
      </c>
      <c r="L59" s="16">
        <v>11</v>
      </c>
      <c r="M59" s="16">
        <v>2</v>
      </c>
      <c r="N59" s="16">
        <v>3</v>
      </c>
      <c r="O59" s="16">
        <v>0</v>
      </c>
      <c r="P59" s="2"/>
      <c r="Q59" s="13"/>
    </row>
    <row r="60" spans="1:17" ht="12.75">
      <c r="A60" s="2"/>
      <c r="B60" s="1" t="s">
        <v>90</v>
      </c>
      <c r="C60" s="5">
        <f t="shared" si="6"/>
        <v>15</v>
      </c>
      <c r="D60" s="16">
        <v>0</v>
      </c>
      <c r="E60" s="16">
        <v>0</v>
      </c>
      <c r="F60" s="16">
        <v>1</v>
      </c>
      <c r="G60" s="16">
        <v>0</v>
      </c>
      <c r="H60" s="16">
        <v>3</v>
      </c>
      <c r="I60" s="16">
        <v>1</v>
      </c>
      <c r="J60" s="16">
        <v>5</v>
      </c>
      <c r="K60" s="16">
        <v>1</v>
      </c>
      <c r="L60" s="16">
        <v>3</v>
      </c>
      <c r="M60" s="16">
        <v>0</v>
      </c>
      <c r="N60" s="16">
        <v>1</v>
      </c>
      <c r="O60" s="16">
        <v>0</v>
      </c>
      <c r="P60" s="2"/>
      <c r="Q60" s="13"/>
    </row>
    <row r="61" spans="1:17" ht="12.75">
      <c r="A61" s="2"/>
      <c r="B61" s="1" t="s">
        <v>91</v>
      </c>
      <c r="C61" s="5">
        <f t="shared" si="6"/>
        <v>14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8</v>
      </c>
      <c r="K61" s="16">
        <v>4</v>
      </c>
      <c r="L61" s="16">
        <v>0</v>
      </c>
      <c r="M61" s="16">
        <v>0</v>
      </c>
      <c r="N61" s="16">
        <v>0</v>
      </c>
      <c r="O61" s="16">
        <v>0</v>
      </c>
      <c r="P61" s="2"/>
      <c r="Q61" s="13"/>
    </row>
    <row r="62" spans="1:17" ht="12.75">
      <c r="A62" s="2"/>
      <c r="B62" s="1" t="s">
        <v>51</v>
      </c>
      <c r="C62" s="5">
        <f t="shared" si="6"/>
        <v>37</v>
      </c>
      <c r="D62" s="16">
        <v>0</v>
      </c>
      <c r="E62" s="16">
        <v>0</v>
      </c>
      <c r="F62" s="16">
        <v>0</v>
      </c>
      <c r="G62" s="16">
        <v>0</v>
      </c>
      <c r="H62" s="16">
        <v>1</v>
      </c>
      <c r="I62" s="16">
        <v>2</v>
      </c>
      <c r="J62" s="16">
        <v>15</v>
      </c>
      <c r="K62" s="16">
        <v>5</v>
      </c>
      <c r="L62" s="16">
        <v>7</v>
      </c>
      <c r="M62" s="16">
        <v>4</v>
      </c>
      <c r="N62" s="16">
        <v>3</v>
      </c>
      <c r="O62" s="16">
        <v>0</v>
      </c>
      <c r="P62" s="2"/>
      <c r="Q62" s="13"/>
    </row>
    <row r="63" spans="1:17" ht="12.75">
      <c r="A63" s="2"/>
      <c r="B63" s="1" t="s">
        <v>52</v>
      </c>
      <c r="C63" s="5">
        <f t="shared" si="6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2"/>
      <c r="Q63" s="14"/>
    </row>
    <row r="64" spans="1:17" ht="12.75">
      <c r="A64" s="2"/>
      <c r="B64" s="2" t="s">
        <v>53</v>
      </c>
      <c r="C64" s="5">
        <f t="shared" si="6"/>
        <v>4199</v>
      </c>
      <c r="D64" s="16">
        <v>0</v>
      </c>
      <c r="E64" s="16">
        <v>5</v>
      </c>
      <c r="F64" s="16">
        <v>12</v>
      </c>
      <c r="G64" s="16">
        <v>18</v>
      </c>
      <c r="H64" s="16">
        <v>103</v>
      </c>
      <c r="I64" s="16">
        <v>349</v>
      </c>
      <c r="J64" s="16">
        <v>1956</v>
      </c>
      <c r="K64" s="16">
        <v>830</v>
      </c>
      <c r="L64" s="16">
        <v>615</v>
      </c>
      <c r="M64" s="16">
        <v>199</v>
      </c>
      <c r="N64" s="16">
        <v>111</v>
      </c>
      <c r="O64" s="16">
        <v>1</v>
      </c>
      <c r="P64" s="2"/>
      <c r="Q64" s="13"/>
    </row>
    <row r="65" spans="1:17" ht="12.75">
      <c r="A65" s="2"/>
      <c r="B65" s="1" t="s">
        <v>54</v>
      </c>
      <c r="C65" s="5">
        <f t="shared" si="6"/>
        <v>550</v>
      </c>
      <c r="D65" s="16">
        <v>0</v>
      </c>
      <c r="E65" s="16">
        <v>1</v>
      </c>
      <c r="F65" s="16">
        <v>0</v>
      </c>
      <c r="G65" s="16">
        <v>1</v>
      </c>
      <c r="H65" s="16">
        <v>14</v>
      </c>
      <c r="I65" s="16">
        <v>37</v>
      </c>
      <c r="J65" s="16">
        <v>298</v>
      </c>
      <c r="K65" s="16">
        <v>94</v>
      </c>
      <c r="L65" s="16">
        <v>64</v>
      </c>
      <c r="M65" s="16">
        <v>18</v>
      </c>
      <c r="N65" s="16">
        <v>22</v>
      </c>
      <c r="O65" s="16">
        <v>1</v>
      </c>
      <c r="P65" s="2"/>
      <c r="Q65" s="14"/>
    </row>
    <row r="66" spans="1:17" ht="12.75">
      <c r="A66" s="2"/>
      <c r="B66" s="2"/>
      <c r="C66" s="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"/>
      <c r="Q66" s="13"/>
    </row>
    <row r="67" spans="1:17" ht="12.75">
      <c r="A67" s="2"/>
      <c r="B67" s="21" t="s">
        <v>55</v>
      </c>
      <c r="C67" s="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2"/>
      <c r="Q67" s="13"/>
    </row>
    <row r="68" spans="1:17" ht="12.75">
      <c r="A68" s="2"/>
      <c r="B68" s="1"/>
      <c r="C68" s="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2"/>
      <c r="Q68" s="13"/>
    </row>
    <row r="69" spans="1:17" ht="12.75">
      <c r="A69" s="2"/>
      <c r="B69" s="1" t="s">
        <v>92</v>
      </c>
      <c r="C69" s="5">
        <f aca="true" t="shared" si="7" ref="C69:C75">SUM(D69:O69)</f>
        <v>2629</v>
      </c>
      <c r="D69" s="16">
        <v>12</v>
      </c>
      <c r="E69" s="16">
        <v>94</v>
      </c>
      <c r="F69" s="16">
        <v>223</v>
      </c>
      <c r="G69" s="16">
        <v>390</v>
      </c>
      <c r="H69" s="16">
        <v>328</v>
      </c>
      <c r="I69" s="16">
        <v>210</v>
      </c>
      <c r="J69" s="16">
        <v>710</v>
      </c>
      <c r="K69" s="16">
        <v>224</v>
      </c>
      <c r="L69" s="16">
        <v>246</v>
      </c>
      <c r="M69" s="16">
        <v>67</v>
      </c>
      <c r="N69" s="16">
        <v>120</v>
      </c>
      <c r="O69" s="16">
        <v>5</v>
      </c>
      <c r="P69" s="2"/>
      <c r="Q69" s="14"/>
    </row>
    <row r="70" spans="1:17" ht="12.75">
      <c r="A70" s="2"/>
      <c r="B70" s="1" t="s">
        <v>93</v>
      </c>
      <c r="C70" s="5">
        <f t="shared" si="7"/>
        <v>576</v>
      </c>
      <c r="D70" s="16">
        <v>2</v>
      </c>
      <c r="E70" s="16">
        <v>16</v>
      </c>
      <c r="F70" s="16">
        <v>32</v>
      </c>
      <c r="G70" s="16">
        <v>89</v>
      </c>
      <c r="H70" s="16">
        <v>105</v>
      </c>
      <c r="I70" s="16">
        <v>28</v>
      </c>
      <c r="J70" s="16">
        <v>161</v>
      </c>
      <c r="K70" s="16">
        <v>42</v>
      </c>
      <c r="L70" s="16">
        <v>59</v>
      </c>
      <c r="M70" s="16">
        <v>24</v>
      </c>
      <c r="N70" s="16">
        <v>16</v>
      </c>
      <c r="O70" s="16">
        <v>2</v>
      </c>
      <c r="P70" s="2"/>
      <c r="Q70" s="13"/>
    </row>
    <row r="71" spans="1:17" ht="12.75">
      <c r="A71" s="2"/>
      <c r="B71" s="1" t="s">
        <v>94</v>
      </c>
      <c r="C71" s="5">
        <f t="shared" si="7"/>
        <v>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</v>
      </c>
      <c r="L71" s="16">
        <v>0</v>
      </c>
      <c r="M71" s="16">
        <v>0</v>
      </c>
      <c r="N71" s="16">
        <v>0</v>
      </c>
      <c r="O71" s="16">
        <v>0</v>
      </c>
      <c r="P71" s="2"/>
      <c r="Q71" s="14"/>
    </row>
    <row r="72" spans="1:17" ht="12.75">
      <c r="A72" s="2"/>
      <c r="B72" s="1" t="s">
        <v>95</v>
      </c>
      <c r="C72" s="5">
        <f t="shared" si="7"/>
        <v>55</v>
      </c>
      <c r="D72" s="16">
        <v>1</v>
      </c>
      <c r="E72" s="16">
        <v>5</v>
      </c>
      <c r="F72" s="16">
        <v>4</v>
      </c>
      <c r="G72" s="16">
        <v>4</v>
      </c>
      <c r="H72" s="16">
        <v>7</v>
      </c>
      <c r="I72" s="16">
        <v>4</v>
      </c>
      <c r="J72" s="16">
        <v>19</v>
      </c>
      <c r="K72" s="16">
        <v>6</v>
      </c>
      <c r="L72" s="16">
        <v>5</v>
      </c>
      <c r="M72" s="16">
        <v>0</v>
      </c>
      <c r="N72" s="16">
        <v>0</v>
      </c>
      <c r="O72" s="16">
        <v>0</v>
      </c>
      <c r="P72" s="2"/>
      <c r="Q72" s="13"/>
    </row>
    <row r="73" spans="1:17" ht="12.75">
      <c r="A73" s="2"/>
      <c r="B73" s="1" t="s">
        <v>75</v>
      </c>
      <c r="C73" s="5">
        <f t="shared" si="7"/>
        <v>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2"/>
      <c r="Q73" s="13"/>
    </row>
    <row r="74" spans="1:17" ht="12.75">
      <c r="A74" s="2"/>
      <c r="B74" s="2" t="s">
        <v>84</v>
      </c>
      <c r="C74" s="5">
        <f t="shared" si="7"/>
        <v>5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1</v>
      </c>
      <c r="L74" s="16">
        <v>1</v>
      </c>
      <c r="M74" s="16">
        <v>0</v>
      </c>
      <c r="N74" s="16">
        <v>0</v>
      </c>
      <c r="O74" s="16">
        <v>0</v>
      </c>
      <c r="P74" s="2"/>
      <c r="Q74" s="13"/>
    </row>
    <row r="75" spans="1:17" ht="12.75">
      <c r="A75" s="2"/>
      <c r="B75" s="1" t="s">
        <v>85</v>
      </c>
      <c r="C75" s="5">
        <f t="shared" si="7"/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"/>
      <c r="Q75" s="13"/>
    </row>
    <row r="76" spans="1:17" ht="12.75">
      <c r="A76" s="2"/>
      <c r="B76" s="2"/>
      <c r="C76" s="2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"/>
      <c r="Q76" s="13"/>
    </row>
    <row r="77" spans="1:17" ht="12.75">
      <c r="A77" s="2"/>
      <c r="B77" s="21" t="s">
        <v>56</v>
      </c>
      <c r="C77" s="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2"/>
      <c r="Q77" s="14"/>
    </row>
    <row r="78" spans="1:17" ht="12.75">
      <c r="A78" s="2"/>
      <c r="B78" s="1"/>
      <c r="C78" s="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2"/>
      <c r="Q78" s="13"/>
    </row>
    <row r="79" spans="1:17" ht="12.75">
      <c r="A79" s="2"/>
      <c r="B79" s="1" t="s">
        <v>57</v>
      </c>
      <c r="C79" s="5">
        <f>SUM(D79:O79)</f>
        <v>167</v>
      </c>
      <c r="D79" s="16">
        <v>0</v>
      </c>
      <c r="E79" s="16">
        <v>0</v>
      </c>
      <c r="F79" s="16">
        <v>5</v>
      </c>
      <c r="G79" s="16">
        <v>8</v>
      </c>
      <c r="H79" s="16">
        <v>8</v>
      </c>
      <c r="I79" s="16">
        <v>5</v>
      </c>
      <c r="J79" s="16">
        <v>65</v>
      </c>
      <c r="K79" s="16">
        <v>22</v>
      </c>
      <c r="L79" s="16">
        <v>32</v>
      </c>
      <c r="M79" s="16">
        <v>9</v>
      </c>
      <c r="N79" s="16">
        <v>13</v>
      </c>
      <c r="O79" s="16">
        <v>0</v>
      </c>
      <c r="P79" s="2"/>
      <c r="Q79" s="14"/>
    </row>
    <row r="80" spans="1:17" ht="12.75">
      <c r="A80" s="2"/>
      <c r="B80" s="1" t="s">
        <v>58</v>
      </c>
      <c r="C80" s="5">
        <f>SUM(D80:O80)</f>
        <v>8</v>
      </c>
      <c r="D80" s="16">
        <v>0</v>
      </c>
      <c r="E80" s="16">
        <v>2</v>
      </c>
      <c r="F80" s="16">
        <v>1</v>
      </c>
      <c r="G80" s="16">
        <v>1</v>
      </c>
      <c r="H80" s="16">
        <v>0</v>
      </c>
      <c r="I80" s="16">
        <v>0</v>
      </c>
      <c r="J80" s="16">
        <v>2</v>
      </c>
      <c r="K80" s="16">
        <v>1</v>
      </c>
      <c r="L80" s="16">
        <v>1</v>
      </c>
      <c r="M80" s="16">
        <v>0</v>
      </c>
      <c r="N80" s="16">
        <v>0</v>
      </c>
      <c r="O80" s="16">
        <v>0</v>
      </c>
      <c r="P80" s="2"/>
      <c r="Q80" s="13"/>
    </row>
    <row r="81" spans="1:17" ht="12.75">
      <c r="A81" s="2"/>
      <c r="B81" s="2" t="s">
        <v>59</v>
      </c>
      <c r="C81" s="5">
        <f>SUM(D81:O81)</f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2"/>
      <c r="Q81" s="13"/>
    </row>
    <row r="82" spans="1:17" ht="12.75">
      <c r="A82" s="2"/>
      <c r="B82" s="1" t="s">
        <v>60</v>
      </c>
      <c r="C82" s="5">
        <f>SUM(D82:O82)</f>
        <v>7</v>
      </c>
      <c r="D82" s="16">
        <v>1</v>
      </c>
      <c r="E82" s="16">
        <v>0</v>
      </c>
      <c r="F82" s="16">
        <v>1</v>
      </c>
      <c r="G82" s="16">
        <v>0</v>
      </c>
      <c r="H82" s="16">
        <v>0</v>
      </c>
      <c r="I82" s="16">
        <v>1</v>
      </c>
      <c r="J82" s="16">
        <v>1</v>
      </c>
      <c r="K82" s="16">
        <v>1</v>
      </c>
      <c r="L82" s="16">
        <v>1</v>
      </c>
      <c r="M82" s="16">
        <v>0</v>
      </c>
      <c r="N82" s="16">
        <v>1</v>
      </c>
      <c r="O82" s="16">
        <v>0</v>
      </c>
      <c r="P82" s="2"/>
      <c r="Q82" s="13"/>
    </row>
    <row r="83" spans="1:17" ht="12.75">
      <c r="A83" s="2"/>
      <c r="B83" s="2"/>
      <c r="C83" s="2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2"/>
      <c r="Q83" s="13"/>
    </row>
    <row r="84" spans="1:17" ht="12.75">
      <c r="A84" s="2"/>
      <c r="B84" s="21" t="s">
        <v>61</v>
      </c>
      <c r="C84" s="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2"/>
      <c r="Q84" s="14"/>
    </row>
    <row r="85" spans="1:17" ht="12.75">
      <c r="A85" s="2"/>
      <c r="B85" s="1"/>
      <c r="C85" s="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"/>
      <c r="Q85" s="13"/>
    </row>
    <row r="86" spans="1:17" ht="12.75">
      <c r="A86" s="2"/>
      <c r="B86" s="1" t="s">
        <v>62</v>
      </c>
      <c r="C86" s="5">
        <f>SUM(D86:O86)</f>
        <v>16778</v>
      </c>
      <c r="D86" s="16">
        <v>640</v>
      </c>
      <c r="E86" s="16">
        <v>5507</v>
      </c>
      <c r="F86" s="16">
        <v>4956</v>
      </c>
      <c r="G86" s="16">
        <v>2017</v>
      </c>
      <c r="H86" s="16">
        <v>929</v>
      </c>
      <c r="I86" s="16">
        <v>517</v>
      </c>
      <c r="J86" s="16">
        <v>1802</v>
      </c>
      <c r="K86" s="16">
        <v>171</v>
      </c>
      <c r="L86" s="16">
        <v>124</v>
      </c>
      <c r="M86" s="16">
        <v>39</v>
      </c>
      <c r="N86" s="16">
        <v>72</v>
      </c>
      <c r="O86" s="16">
        <v>4</v>
      </c>
      <c r="P86" s="2"/>
      <c r="Q86" s="14"/>
    </row>
    <row r="87" spans="1:17" ht="12.75">
      <c r="A87" s="2"/>
      <c r="B87" s="2" t="s">
        <v>63</v>
      </c>
      <c r="C87" s="5">
        <f>SUM(D87:O87)</f>
        <v>342</v>
      </c>
      <c r="D87" s="16">
        <v>18</v>
      </c>
      <c r="E87" s="16">
        <v>115</v>
      </c>
      <c r="F87" s="16">
        <v>108</v>
      </c>
      <c r="G87" s="16">
        <v>31</v>
      </c>
      <c r="H87" s="16">
        <v>11</v>
      </c>
      <c r="I87" s="16">
        <v>9</v>
      </c>
      <c r="J87" s="16">
        <v>32</v>
      </c>
      <c r="K87" s="16">
        <v>7</v>
      </c>
      <c r="L87" s="16">
        <v>7</v>
      </c>
      <c r="M87" s="16">
        <v>3</v>
      </c>
      <c r="N87" s="16">
        <v>1</v>
      </c>
      <c r="O87" s="16">
        <v>0</v>
      </c>
      <c r="P87" s="2"/>
      <c r="Q87" s="13"/>
    </row>
    <row r="88" spans="1:17" ht="12.75">
      <c r="A88" s="2"/>
      <c r="B88" s="1" t="s">
        <v>96</v>
      </c>
      <c r="C88" s="5">
        <f>SUM(D88:O88)</f>
        <v>69</v>
      </c>
      <c r="D88" s="16">
        <v>15</v>
      </c>
      <c r="E88" s="16">
        <v>26</v>
      </c>
      <c r="F88" s="16">
        <v>7</v>
      </c>
      <c r="G88" s="16">
        <v>6</v>
      </c>
      <c r="H88" s="16">
        <v>3</v>
      </c>
      <c r="I88" s="16">
        <v>2</v>
      </c>
      <c r="J88" s="16">
        <v>5</v>
      </c>
      <c r="K88" s="16">
        <v>2</v>
      </c>
      <c r="L88" s="16">
        <v>1</v>
      </c>
      <c r="M88" s="16">
        <v>2</v>
      </c>
      <c r="N88" s="16">
        <v>0</v>
      </c>
      <c r="O88" s="16">
        <v>0</v>
      </c>
      <c r="P88" s="2"/>
      <c r="Q88" s="13"/>
    </row>
    <row r="89" spans="1:17" ht="12.75">
      <c r="A89" s="2"/>
      <c r="B89" s="2"/>
      <c r="C89" s="5"/>
      <c r="D89" s="16"/>
      <c r="E89" s="16"/>
      <c r="F89" s="16"/>
      <c r="G89" s="16"/>
      <c r="H89" s="16"/>
      <c r="I89" s="16"/>
      <c r="J89" s="16"/>
      <c r="K89" s="16"/>
      <c r="L89" s="18"/>
      <c r="M89" s="18"/>
      <c r="N89" s="18"/>
      <c r="O89" s="18"/>
      <c r="P89" s="2"/>
      <c r="Q89" s="13"/>
    </row>
    <row r="90" spans="1:17" ht="12.75">
      <c r="A90" s="2"/>
      <c r="B90" s="21" t="s">
        <v>64</v>
      </c>
      <c r="C90" s="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2"/>
      <c r="Q90" s="13"/>
    </row>
    <row r="91" spans="1:17" ht="12.75">
      <c r="A91" s="2"/>
      <c r="B91" s="1"/>
      <c r="C91" s="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"/>
      <c r="Q91" s="13"/>
    </row>
    <row r="92" spans="1:17" ht="12.75">
      <c r="A92" s="2"/>
      <c r="B92" s="1" t="s">
        <v>86</v>
      </c>
      <c r="C92" s="5">
        <f aca="true" t="shared" si="8" ref="C92:C109">SUM(D92:O92)</f>
        <v>87295</v>
      </c>
      <c r="D92" s="16">
        <v>1799</v>
      </c>
      <c r="E92" s="16">
        <v>5557</v>
      </c>
      <c r="F92" s="16">
        <v>5907</v>
      </c>
      <c r="G92" s="16">
        <v>5491</v>
      </c>
      <c r="H92" s="16">
        <v>4921</v>
      </c>
      <c r="I92" s="16">
        <v>4813</v>
      </c>
      <c r="J92" s="16">
        <v>23131</v>
      </c>
      <c r="K92" s="16">
        <v>9497</v>
      </c>
      <c r="L92" s="16">
        <v>12134</v>
      </c>
      <c r="M92" s="16">
        <v>5206</v>
      </c>
      <c r="N92" s="16">
        <v>8655</v>
      </c>
      <c r="O92" s="16">
        <v>184</v>
      </c>
      <c r="P92" s="2"/>
      <c r="Q92" s="13"/>
    </row>
    <row r="93" spans="1:17" ht="12.75">
      <c r="A93" s="2"/>
      <c r="B93" s="1" t="s">
        <v>65</v>
      </c>
      <c r="C93" s="5">
        <f t="shared" si="8"/>
        <v>68</v>
      </c>
      <c r="D93" s="16">
        <v>2</v>
      </c>
      <c r="E93" s="16">
        <v>3</v>
      </c>
      <c r="F93" s="16">
        <v>0</v>
      </c>
      <c r="G93" s="16">
        <v>2</v>
      </c>
      <c r="H93" s="16">
        <v>4</v>
      </c>
      <c r="I93" s="16">
        <v>4</v>
      </c>
      <c r="J93" s="16">
        <v>30</v>
      </c>
      <c r="K93" s="16">
        <v>8</v>
      </c>
      <c r="L93" s="16">
        <v>6</v>
      </c>
      <c r="M93" s="16">
        <v>2</v>
      </c>
      <c r="N93" s="16">
        <v>7</v>
      </c>
      <c r="O93" s="16">
        <v>0</v>
      </c>
      <c r="P93" s="2"/>
      <c r="Q93" s="13"/>
    </row>
    <row r="94" spans="1:17" ht="12.75">
      <c r="A94" s="2"/>
      <c r="B94" s="1" t="s">
        <v>66</v>
      </c>
      <c r="C94" s="5">
        <f t="shared" si="8"/>
        <v>961</v>
      </c>
      <c r="D94" s="16">
        <v>0</v>
      </c>
      <c r="E94" s="16">
        <v>132</v>
      </c>
      <c r="F94" s="16">
        <v>255</v>
      </c>
      <c r="G94" s="16">
        <v>188</v>
      </c>
      <c r="H94" s="16">
        <v>115</v>
      </c>
      <c r="I94" s="16">
        <v>51</v>
      </c>
      <c r="J94" s="16">
        <v>143</v>
      </c>
      <c r="K94" s="16">
        <v>18</v>
      </c>
      <c r="L94" s="16">
        <v>28</v>
      </c>
      <c r="M94" s="16">
        <v>9</v>
      </c>
      <c r="N94" s="16">
        <v>19</v>
      </c>
      <c r="O94" s="16">
        <v>3</v>
      </c>
      <c r="P94" s="2"/>
      <c r="Q94" s="13"/>
    </row>
    <row r="95" spans="1:17" ht="12.75">
      <c r="A95" s="2"/>
      <c r="B95" s="1" t="s">
        <v>67</v>
      </c>
      <c r="C95" s="5">
        <f t="shared" si="8"/>
        <v>152</v>
      </c>
      <c r="D95" s="16">
        <v>0</v>
      </c>
      <c r="E95" s="16">
        <v>0</v>
      </c>
      <c r="F95" s="16">
        <v>3</v>
      </c>
      <c r="G95" s="16">
        <v>0</v>
      </c>
      <c r="H95" s="16">
        <v>3</v>
      </c>
      <c r="I95" s="16">
        <v>6</v>
      </c>
      <c r="J95" s="16">
        <v>38</v>
      </c>
      <c r="K95" s="16">
        <v>15</v>
      </c>
      <c r="L95" s="16">
        <v>42</v>
      </c>
      <c r="M95" s="16">
        <v>20</v>
      </c>
      <c r="N95" s="16">
        <v>25</v>
      </c>
      <c r="O95" s="16">
        <v>0</v>
      </c>
      <c r="P95" s="2"/>
      <c r="Q95" s="13"/>
    </row>
    <row r="96" spans="1:17" ht="12.75">
      <c r="A96" s="2"/>
      <c r="B96" s="1" t="s">
        <v>98</v>
      </c>
      <c r="C96" s="5">
        <f t="shared" si="8"/>
        <v>315</v>
      </c>
      <c r="D96" s="16">
        <v>1</v>
      </c>
      <c r="E96" s="16">
        <v>23</v>
      </c>
      <c r="F96" s="16">
        <v>54</v>
      </c>
      <c r="G96" s="16">
        <v>35</v>
      </c>
      <c r="H96" s="16">
        <v>34</v>
      </c>
      <c r="I96" s="16">
        <v>24</v>
      </c>
      <c r="J96" s="16">
        <v>45</v>
      </c>
      <c r="K96" s="16">
        <v>23</v>
      </c>
      <c r="L96" s="16">
        <v>26</v>
      </c>
      <c r="M96" s="16">
        <v>22</v>
      </c>
      <c r="N96" s="16">
        <v>24</v>
      </c>
      <c r="O96" s="16">
        <v>4</v>
      </c>
      <c r="P96" s="2"/>
      <c r="Q96" s="13"/>
    </row>
    <row r="97" spans="1:17" ht="12.75">
      <c r="A97" s="2"/>
      <c r="B97" s="1" t="s">
        <v>68</v>
      </c>
      <c r="C97" s="5">
        <f t="shared" si="8"/>
        <v>1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2"/>
      <c r="Q97" s="13"/>
    </row>
    <row r="98" spans="1:17" ht="12.75">
      <c r="A98" s="2"/>
      <c r="B98" s="1" t="s">
        <v>69</v>
      </c>
      <c r="C98" s="5">
        <f t="shared" si="8"/>
        <v>23</v>
      </c>
      <c r="D98" s="16">
        <v>1</v>
      </c>
      <c r="E98" s="16">
        <v>1</v>
      </c>
      <c r="F98" s="16">
        <v>1</v>
      </c>
      <c r="G98" s="16">
        <v>0</v>
      </c>
      <c r="H98" s="16">
        <v>0</v>
      </c>
      <c r="I98" s="16">
        <v>2</v>
      </c>
      <c r="J98" s="16">
        <v>5</v>
      </c>
      <c r="K98" s="16">
        <v>4</v>
      </c>
      <c r="L98" s="16">
        <v>5</v>
      </c>
      <c r="M98" s="16">
        <v>1</v>
      </c>
      <c r="N98" s="16">
        <v>3</v>
      </c>
      <c r="O98" s="16">
        <v>0</v>
      </c>
      <c r="P98" s="2"/>
      <c r="Q98" s="13"/>
    </row>
    <row r="99" spans="1:17" ht="12.75">
      <c r="A99" s="2"/>
      <c r="B99" s="1" t="s">
        <v>87</v>
      </c>
      <c r="C99" s="5">
        <f t="shared" si="8"/>
        <v>1048</v>
      </c>
      <c r="D99" s="16">
        <v>32</v>
      </c>
      <c r="E99" s="16">
        <v>104</v>
      </c>
      <c r="F99" s="16">
        <v>137</v>
      </c>
      <c r="G99" s="16">
        <v>117</v>
      </c>
      <c r="H99" s="16">
        <v>49</v>
      </c>
      <c r="I99" s="16">
        <v>38</v>
      </c>
      <c r="J99" s="16">
        <v>203</v>
      </c>
      <c r="K99" s="16">
        <v>66</v>
      </c>
      <c r="L99" s="16">
        <v>140</v>
      </c>
      <c r="M99" s="16">
        <v>53</v>
      </c>
      <c r="N99" s="16">
        <v>107</v>
      </c>
      <c r="O99" s="16">
        <v>2</v>
      </c>
      <c r="P99" s="2"/>
      <c r="Q99" s="13"/>
    </row>
    <row r="100" spans="1:17" ht="12.75">
      <c r="A100" s="2"/>
      <c r="B100" s="1" t="s">
        <v>70</v>
      </c>
      <c r="C100" s="5">
        <f t="shared" si="8"/>
        <v>186</v>
      </c>
      <c r="D100" s="16">
        <v>0</v>
      </c>
      <c r="E100" s="16">
        <v>4</v>
      </c>
      <c r="F100" s="16">
        <v>6</v>
      </c>
      <c r="G100" s="16">
        <v>8</v>
      </c>
      <c r="H100" s="16">
        <v>10</v>
      </c>
      <c r="I100" s="16">
        <v>4</v>
      </c>
      <c r="J100" s="16">
        <v>53</v>
      </c>
      <c r="K100" s="16">
        <v>16</v>
      </c>
      <c r="L100" s="16">
        <v>35</v>
      </c>
      <c r="M100" s="16">
        <v>16</v>
      </c>
      <c r="N100" s="16">
        <v>34</v>
      </c>
      <c r="O100" s="16">
        <v>0</v>
      </c>
      <c r="P100" s="2"/>
      <c r="Q100" s="13"/>
    </row>
    <row r="101" spans="1:17" ht="12.75">
      <c r="A101" s="2"/>
      <c r="B101" s="1" t="s">
        <v>126</v>
      </c>
      <c r="C101" s="5">
        <f t="shared" si="8"/>
        <v>191</v>
      </c>
      <c r="D101" s="16">
        <v>1</v>
      </c>
      <c r="E101" s="16">
        <v>3</v>
      </c>
      <c r="F101" s="16">
        <v>1</v>
      </c>
      <c r="G101" s="16">
        <v>1</v>
      </c>
      <c r="H101" s="16">
        <v>1</v>
      </c>
      <c r="I101" s="16">
        <v>6</v>
      </c>
      <c r="J101" s="16">
        <v>103</v>
      </c>
      <c r="K101" s="16">
        <v>30</v>
      </c>
      <c r="L101" s="16">
        <v>33</v>
      </c>
      <c r="M101" s="16">
        <v>5</v>
      </c>
      <c r="N101" s="16">
        <v>7</v>
      </c>
      <c r="O101" s="16">
        <v>0</v>
      </c>
      <c r="P101" s="2"/>
      <c r="Q101" s="15"/>
    </row>
    <row r="102" spans="1:17" ht="12.75">
      <c r="A102" s="2"/>
      <c r="B102" s="1" t="s">
        <v>71</v>
      </c>
      <c r="C102" s="5">
        <f t="shared" si="8"/>
        <v>6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1</v>
      </c>
      <c r="K102" s="16">
        <v>0</v>
      </c>
      <c r="L102" s="16">
        <v>1</v>
      </c>
      <c r="M102" s="16">
        <v>2</v>
      </c>
      <c r="N102" s="16">
        <v>1</v>
      </c>
      <c r="O102" s="16">
        <v>1</v>
      </c>
      <c r="P102" s="2"/>
      <c r="Q102" s="13"/>
    </row>
    <row r="103" spans="1:17" ht="12.75">
      <c r="A103" s="2"/>
      <c r="B103" s="1" t="s">
        <v>72</v>
      </c>
      <c r="C103" s="5">
        <f t="shared" si="8"/>
        <v>14</v>
      </c>
      <c r="D103" s="16">
        <v>0</v>
      </c>
      <c r="E103" s="16">
        <v>5</v>
      </c>
      <c r="F103" s="16">
        <v>2</v>
      </c>
      <c r="G103" s="16">
        <v>6</v>
      </c>
      <c r="H103" s="16">
        <v>0</v>
      </c>
      <c r="I103" s="16">
        <v>0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2"/>
      <c r="Q103" s="13"/>
    </row>
    <row r="104" spans="1:17" ht="12.75">
      <c r="A104" s="2"/>
      <c r="B104" s="1" t="s">
        <v>73</v>
      </c>
      <c r="C104" s="5">
        <f t="shared" si="8"/>
        <v>9</v>
      </c>
      <c r="D104" s="16">
        <v>5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1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2"/>
      <c r="Q104" s="13"/>
    </row>
    <row r="105" spans="1:17" s="27" customFormat="1" ht="12.75">
      <c r="A105" s="22"/>
      <c r="B105" s="23" t="s">
        <v>127</v>
      </c>
      <c r="C105" s="24">
        <f t="shared" si="8"/>
        <v>150</v>
      </c>
      <c r="D105" s="25">
        <v>1</v>
      </c>
      <c r="E105" s="25">
        <v>0</v>
      </c>
      <c r="F105" s="25">
        <v>0</v>
      </c>
      <c r="G105" s="25">
        <v>0</v>
      </c>
      <c r="H105" s="25">
        <v>4</v>
      </c>
      <c r="I105" s="25">
        <v>13</v>
      </c>
      <c r="J105" s="25">
        <v>86</v>
      </c>
      <c r="K105" s="25">
        <v>20</v>
      </c>
      <c r="L105" s="25">
        <v>16</v>
      </c>
      <c r="M105" s="25">
        <v>4</v>
      </c>
      <c r="N105" s="25">
        <v>6</v>
      </c>
      <c r="O105" s="25">
        <v>0</v>
      </c>
      <c r="P105" s="22"/>
      <c r="Q105" s="26"/>
    </row>
    <row r="106" spans="1:17" ht="12.75">
      <c r="A106" s="2"/>
      <c r="B106" s="1" t="s">
        <v>74</v>
      </c>
      <c r="C106" s="5">
        <f t="shared" si="8"/>
        <v>381</v>
      </c>
      <c r="D106" s="16">
        <v>1</v>
      </c>
      <c r="E106" s="16">
        <v>12</v>
      </c>
      <c r="F106" s="16">
        <v>34</v>
      </c>
      <c r="G106" s="16">
        <v>31</v>
      </c>
      <c r="H106" s="16">
        <v>31</v>
      </c>
      <c r="I106" s="16">
        <v>36</v>
      </c>
      <c r="J106" s="16">
        <v>78</v>
      </c>
      <c r="K106" s="16">
        <v>42</v>
      </c>
      <c r="L106" s="16">
        <v>51</v>
      </c>
      <c r="M106" s="16">
        <v>31</v>
      </c>
      <c r="N106" s="16">
        <v>34</v>
      </c>
      <c r="O106" s="16">
        <v>0</v>
      </c>
      <c r="P106" s="2"/>
      <c r="Q106" s="13"/>
    </row>
    <row r="107" spans="1:17" ht="12.75">
      <c r="A107" s="2"/>
      <c r="B107" s="1" t="s">
        <v>97</v>
      </c>
      <c r="C107" s="5">
        <f t="shared" si="8"/>
        <v>328734</v>
      </c>
      <c r="D107" s="16">
        <v>1135</v>
      </c>
      <c r="E107" s="16">
        <v>8229</v>
      </c>
      <c r="F107" s="16">
        <v>12027</v>
      </c>
      <c r="G107" s="16">
        <v>10993</v>
      </c>
      <c r="H107" s="16">
        <v>14327</v>
      </c>
      <c r="I107" s="16">
        <v>18511</v>
      </c>
      <c r="J107" s="16">
        <v>94825</v>
      </c>
      <c r="K107" s="16">
        <v>40461</v>
      </c>
      <c r="L107" s="16">
        <v>55274</v>
      </c>
      <c r="M107" s="16">
        <v>26365</v>
      </c>
      <c r="N107" s="16">
        <v>46145</v>
      </c>
      <c r="O107" s="16">
        <v>442</v>
      </c>
      <c r="P107" s="2"/>
      <c r="Q107" s="13"/>
    </row>
    <row r="108" spans="1:17" ht="12.75">
      <c r="A108" s="2"/>
      <c r="B108" s="1" t="s">
        <v>78</v>
      </c>
      <c r="C108" s="5">
        <f t="shared" si="8"/>
        <v>10</v>
      </c>
      <c r="D108" s="16">
        <v>1</v>
      </c>
      <c r="E108" s="16">
        <v>1</v>
      </c>
      <c r="F108" s="16">
        <v>2</v>
      </c>
      <c r="G108" s="16">
        <v>0</v>
      </c>
      <c r="H108" s="16">
        <v>0</v>
      </c>
      <c r="I108" s="16">
        <v>0</v>
      </c>
      <c r="J108" s="16">
        <v>3</v>
      </c>
      <c r="K108" s="16">
        <v>0</v>
      </c>
      <c r="L108" s="16">
        <v>2</v>
      </c>
      <c r="M108" s="16">
        <v>1</v>
      </c>
      <c r="N108" s="16">
        <v>0</v>
      </c>
      <c r="O108" s="16">
        <v>0</v>
      </c>
      <c r="P108" s="2"/>
      <c r="Q108" s="14"/>
    </row>
    <row r="109" spans="1:17" ht="12.75">
      <c r="A109" s="2"/>
      <c r="B109" s="1" t="s">
        <v>64</v>
      </c>
      <c r="C109" s="5">
        <f t="shared" si="8"/>
        <v>793</v>
      </c>
      <c r="D109" s="16">
        <v>17</v>
      </c>
      <c r="E109" s="16">
        <v>57</v>
      </c>
      <c r="F109" s="16">
        <v>56</v>
      </c>
      <c r="G109" s="16">
        <v>84</v>
      </c>
      <c r="H109" s="16">
        <v>51</v>
      </c>
      <c r="I109" s="16">
        <v>37</v>
      </c>
      <c r="J109" s="16">
        <v>226</v>
      </c>
      <c r="K109" s="16">
        <v>72</v>
      </c>
      <c r="L109" s="16">
        <v>86</v>
      </c>
      <c r="M109" s="16">
        <v>32</v>
      </c>
      <c r="N109" s="16">
        <v>74</v>
      </c>
      <c r="O109" s="16">
        <v>1</v>
      </c>
      <c r="P109" s="2"/>
      <c r="Q109" s="13"/>
    </row>
    <row r="110" spans="1:17" ht="12.75">
      <c r="A110" s="2"/>
      <c r="B110" s="2"/>
      <c r="C110" s="2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2"/>
      <c r="Q110" s="14"/>
    </row>
    <row r="111" spans="1:17" ht="12.75">
      <c r="A111" s="2"/>
      <c r="B111" s="21" t="s">
        <v>76</v>
      </c>
      <c r="C111" s="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2"/>
      <c r="Q111" s="13"/>
    </row>
    <row r="112" spans="1:17" ht="12.75">
      <c r="A112" s="2"/>
      <c r="B112" s="1"/>
      <c r="C112" s="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2"/>
      <c r="Q112" s="13"/>
    </row>
    <row r="113" spans="1:17" ht="12.75">
      <c r="A113" s="2"/>
      <c r="B113" s="1" t="s">
        <v>110</v>
      </c>
      <c r="C113" s="5">
        <f aca="true" t="shared" si="9" ref="C113:C143">SUM(D113:O113)</f>
        <v>40</v>
      </c>
      <c r="D113" s="16">
        <v>0</v>
      </c>
      <c r="E113" s="16">
        <v>0</v>
      </c>
      <c r="F113" s="16">
        <v>2</v>
      </c>
      <c r="G113" s="16">
        <v>4</v>
      </c>
      <c r="H113" s="16">
        <v>3</v>
      </c>
      <c r="I113" s="16">
        <v>4</v>
      </c>
      <c r="J113" s="16">
        <v>27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2"/>
      <c r="Q113" s="13"/>
    </row>
    <row r="114" spans="1:17" ht="12.75">
      <c r="A114" s="2"/>
      <c r="B114" s="1" t="s">
        <v>111</v>
      </c>
      <c r="C114" s="5">
        <f t="shared" si="9"/>
        <v>81638</v>
      </c>
      <c r="D114" s="16">
        <v>0</v>
      </c>
      <c r="E114" s="16">
        <v>0</v>
      </c>
      <c r="F114" s="16">
        <v>0</v>
      </c>
      <c r="G114" s="16">
        <v>0</v>
      </c>
      <c r="H114" s="16">
        <v>167</v>
      </c>
      <c r="I114" s="16">
        <v>523</v>
      </c>
      <c r="J114" s="16">
        <v>10456</v>
      </c>
      <c r="K114" s="16">
        <v>11982</v>
      </c>
      <c r="L114" s="16">
        <v>21507</v>
      </c>
      <c r="M114" s="16">
        <v>13226</v>
      </c>
      <c r="N114" s="16">
        <v>23372</v>
      </c>
      <c r="O114" s="16">
        <v>405</v>
      </c>
      <c r="P114" s="2"/>
      <c r="Q114" s="13"/>
    </row>
    <row r="115" spans="1:17" ht="12.75">
      <c r="A115" s="2"/>
      <c r="B115" s="1" t="s">
        <v>112</v>
      </c>
      <c r="C115" s="5">
        <f t="shared" si="9"/>
        <v>90</v>
      </c>
      <c r="D115" s="16">
        <v>0</v>
      </c>
      <c r="E115" s="16">
        <v>2</v>
      </c>
      <c r="F115" s="16">
        <v>0</v>
      </c>
      <c r="G115" s="16">
        <v>2</v>
      </c>
      <c r="H115" s="16">
        <v>5</v>
      </c>
      <c r="I115" s="16">
        <v>0</v>
      </c>
      <c r="J115" s="16">
        <v>29</v>
      </c>
      <c r="K115" s="16">
        <v>14</v>
      </c>
      <c r="L115" s="16">
        <v>25</v>
      </c>
      <c r="M115" s="16">
        <v>6</v>
      </c>
      <c r="N115" s="16">
        <v>7</v>
      </c>
      <c r="O115" s="16">
        <v>0</v>
      </c>
      <c r="P115" s="2"/>
      <c r="Q115" s="13"/>
    </row>
    <row r="116" spans="1:17" ht="12.75">
      <c r="A116" s="2"/>
      <c r="B116" s="1" t="s">
        <v>99</v>
      </c>
      <c r="C116" s="5">
        <f t="shared" si="9"/>
        <v>67060</v>
      </c>
      <c r="D116" s="16">
        <v>1</v>
      </c>
      <c r="E116" s="16">
        <v>2</v>
      </c>
      <c r="F116" s="16">
        <v>14</v>
      </c>
      <c r="G116" s="16">
        <v>60</v>
      </c>
      <c r="H116" s="16">
        <v>112</v>
      </c>
      <c r="I116" s="16">
        <v>479</v>
      </c>
      <c r="J116" s="16">
        <v>8786</v>
      </c>
      <c r="K116" s="16">
        <v>10515</v>
      </c>
      <c r="L116" s="16">
        <v>18842</v>
      </c>
      <c r="M116" s="16">
        <v>11022</v>
      </c>
      <c r="N116" s="16">
        <v>17047</v>
      </c>
      <c r="O116" s="16">
        <v>180</v>
      </c>
      <c r="P116" s="2"/>
      <c r="Q116" s="13"/>
    </row>
    <row r="117" spans="1:17" ht="12.75">
      <c r="A117" s="2"/>
      <c r="B117" s="1" t="s">
        <v>113</v>
      </c>
      <c r="C117" s="5">
        <f t="shared" si="9"/>
        <v>8180</v>
      </c>
      <c r="D117" s="16">
        <v>0</v>
      </c>
      <c r="E117" s="16">
        <v>0</v>
      </c>
      <c r="F117" s="16">
        <v>0</v>
      </c>
      <c r="G117" s="16">
        <v>0</v>
      </c>
      <c r="H117" s="16">
        <v>17</v>
      </c>
      <c r="I117" s="16">
        <v>34</v>
      </c>
      <c r="J117" s="16">
        <v>442</v>
      </c>
      <c r="K117" s="16">
        <v>762</v>
      </c>
      <c r="L117" s="16">
        <v>1797</v>
      </c>
      <c r="M117" s="16">
        <v>1690</v>
      </c>
      <c r="N117" s="16">
        <v>3420</v>
      </c>
      <c r="O117" s="16">
        <v>18</v>
      </c>
      <c r="P117" s="2"/>
      <c r="Q117" s="13"/>
    </row>
    <row r="118" spans="1:17" ht="12.75">
      <c r="A118" s="2"/>
      <c r="B118" s="1" t="s">
        <v>114</v>
      </c>
      <c r="C118" s="5">
        <f t="shared" si="9"/>
        <v>4063</v>
      </c>
      <c r="D118" s="16">
        <v>4</v>
      </c>
      <c r="E118" s="16">
        <v>9</v>
      </c>
      <c r="F118" s="16">
        <v>16</v>
      </c>
      <c r="G118" s="16">
        <v>14</v>
      </c>
      <c r="H118" s="16">
        <v>12</v>
      </c>
      <c r="I118" s="16">
        <v>29</v>
      </c>
      <c r="J118" s="16">
        <v>218</v>
      </c>
      <c r="K118" s="16">
        <v>314</v>
      </c>
      <c r="L118" s="16">
        <v>645</v>
      </c>
      <c r="M118" s="16">
        <v>694</v>
      </c>
      <c r="N118" s="16">
        <v>2073</v>
      </c>
      <c r="O118" s="16">
        <v>35</v>
      </c>
      <c r="P118" s="2"/>
      <c r="Q118" s="13"/>
    </row>
    <row r="119" spans="1:17" ht="12.75">
      <c r="A119" s="2"/>
      <c r="B119" s="1" t="s">
        <v>100</v>
      </c>
      <c r="C119" s="5">
        <f t="shared" si="9"/>
        <v>33726</v>
      </c>
      <c r="D119" s="16">
        <v>466</v>
      </c>
      <c r="E119" s="16">
        <v>4824</v>
      </c>
      <c r="F119" s="16">
        <v>5900</v>
      </c>
      <c r="G119" s="16">
        <v>3919</v>
      </c>
      <c r="H119" s="16">
        <v>1770</v>
      </c>
      <c r="I119" s="16">
        <v>1438</v>
      </c>
      <c r="J119" s="16">
        <v>4838</v>
      </c>
      <c r="K119" s="16">
        <v>2633</v>
      </c>
      <c r="L119" s="16">
        <v>3378</v>
      </c>
      <c r="M119" s="16">
        <v>1763</v>
      </c>
      <c r="N119" s="16">
        <v>2772</v>
      </c>
      <c r="O119" s="16">
        <v>25</v>
      </c>
      <c r="P119" s="2"/>
      <c r="Q119" s="13"/>
    </row>
    <row r="120" spans="1:17" ht="12.75">
      <c r="A120" s="2"/>
      <c r="B120" s="1" t="s">
        <v>115</v>
      </c>
      <c r="C120" s="5">
        <f t="shared" si="9"/>
        <v>35</v>
      </c>
      <c r="D120" s="16">
        <v>1</v>
      </c>
      <c r="E120" s="16">
        <v>2</v>
      </c>
      <c r="F120" s="16">
        <v>2</v>
      </c>
      <c r="G120" s="16">
        <v>2</v>
      </c>
      <c r="H120" s="16">
        <v>3</v>
      </c>
      <c r="I120" s="16">
        <v>3</v>
      </c>
      <c r="J120" s="16">
        <v>6</v>
      </c>
      <c r="K120" s="16">
        <v>7</v>
      </c>
      <c r="L120" s="16">
        <v>7</v>
      </c>
      <c r="M120" s="16">
        <v>0</v>
      </c>
      <c r="N120" s="16">
        <v>2</v>
      </c>
      <c r="O120" s="16">
        <v>0</v>
      </c>
      <c r="P120" s="2"/>
      <c r="Q120" s="13"/>
    </row>
    <row r="121" spans="1:17" ht="12.75">
      <c r="A121" s="2"/>
      <c r="B121" s="13" t="s">
        <v>116</v>
      </c>
      <c r="C121" s="5">
        <f t="shared" si="9"/>
        <v>1610</v>
      </c>
      <c r="D121" s="16">
        <v>21</v>
      </c>
      <c r="E121" s="16">
        <v>184</v>
      </c>
      <c r="F121" s="16">
        <v>195</v>
      </c>
      <c r="G121" s="16">
        <v>195</v>
      </c>
      <c r="H121" s="16">
        <v>131</v>
      </c>
      <c r="I121" s="16">
        <v>90</v>
      </c>
      <c r="J121" s="16">
        <v>367</v>
      </c>
      <c r="K121" s="16">
        <v>123</v>
      </c>
      <c r="L121" s="16">
        <v>153</v>
      </c>
      <c r="M121" s="16">
        <v>53</v>
      </c>
      <c r="N121" s="16">
        <v>96</v>
      </c>
      <c r="O121" s="16">
        <v>2</v>
      </c>
      <c r="P121" s="2"/>
      <c r="Q121" s="13"/>
    </row>
    <row r="122" spans="1:17" ht="12.75">
      <c r="A122" s="2"/>
      <c r="B122" s="12" t="s">
        <v>117</v>
      </c>
      <c r="C122" s="5">
        <f t="shared" si="9"/>
        <v>4716</v>
      </c>
      <c r="D122" s="16">
        <v>20</v>
      </c>
      <c r="E122" s="16">
        <v>198</v>
      </c>
      <c r="F122" s="16">
        <v>305</v>
      </c>
      <c r="G122" s="16">
        <v>417</v>
      </c>
      <c r="H122" s="16">
        <v>346</v>
      </c>
      <c r="I122" s="16">
        <v>374</v>
      </c>
      <c r="J122" s="16">
        <v>1123</v>
      </c>
      <c r="K122" s="16">
        <v>647</v>
      </c>
      <c r="L122" s="16">
        <v>713</v>
      </c>
      <c r="M122" s="16">
        <v>211</v>
      </c>
      <c r="N122" s="16">
        <v>353</v>
      </c>
      <c r="O122" s="16">
        <v>9</v>
      </c>
      <c r="P122" s="2"/>
      <c r="Q122" s="13"/>
    </row>
    <row r="123" spans="1:17" ht="12.75">
      <c r="A123" s="2"/>
      <c r="B123" s="1" t="s">
        <v>129</v>
      </c>
      <c r="C123" s="5">
        <f t="shared" si="9"/>
        <v>250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2</v>
      </c>
      <c r="J123" s="16">
        <v>49</v>
      </c>
      <c r="K123" s="16">
        <v>48</v>
      </c>
      <c r="L123" s="16">
        <v>63</v>
      </c>
      <c r="M123" s="16">
        <v>20</v>
      </c>
      <c r="N123" s="16">
        <v>68</v>
      </c>
      <c r="O123" s="16">
        <v>0</v>
      </c>
      <c r="P123" s="2"/>
      <c r="Q123" s="13"/>
    </row>
    <row r="124" spans="1:17" ht="12.75">
      <c r="A124" s="2"/>
      <c r="B124" s="1" t="s">
        <v>101</v>
      </c>
      <c r="C124" s="5">
        <f t="shared" si="9"/>
        <v>183559</v>
      </c>
      <c r="D124" s="16">
        <v>0</v>
      </c>
      <c r="E124" s="16">
        <v>0</v>
      </c>
      <c r="F124" s="16">
        <v>0</v>
      </c>
      <c r="G124" s="16">
        <v>6982</v>
      </c>
      <c r="H124" s="16">
        <v>8734</v>
      </c>
      <c r="I124" s="16">
        <v>10990</v>
      </c>
      <c r="J124" s="16">
        <v>50364</v>
      </c>
      <c r="K124" s="16">
        <v>26821</v>
      </c>
      <c r="L124" s="16">
        <v>33960</v>
      </c>
      <c r="M124" s="16">
        <v>17469</v>
      </c>
      <c r="N124" s="16">
        <v>27944</v>
      </c>
      <c r="O124" s="16">
        <v>295</v>
      </c>
      <c r="P124" s="2"/>
      <c r="Q124" s="13"/>
    </row>
    <row r="125" spans="1:17" ht="12.75">
      <c r="A125" s="2"/>
      <c r="B125" s="1" t="s">
        <v>102</v>
      </c>
      <c r="C125" s="5">
        <f t="shared" si="9"/>
        <v>559</v>
      </c>
      <c r="D125" s="16">
        <v>0</v>
      </c>
      <c r="E125" s="16">
        <v>1</v>
      </c>
      <c r="F125" s="16">
        <v>1</v>
      </c>
      <c r="G125" s="16">
        <v>1</v>
      </c>
      <c r="H125" s="16">
        <v>4</v>
      </c>
      <c r="I125" s="16">
        <v>12</v>
      </c>
      <c r="J125" s="16">
        <v>91</v>
      </c>
      <c r="K125" s="16">
        <v>63</v>
      </c>
      <c r="L125" s="16">
        <v>132</v>
      </c>
      <c r="M125" s="16">
        <v>99</v>
      </c>
      <c r="N125" s="16">
        <v>154</v>
      </c>
      <c r="O125" s="16">
        <v>1</v>
      </c>
      <c r="P125" s="2"/>
      <c r="Q125" s="13"/>
    </row>
    <row r="126" spans="1:17" ht="12.75">
      <c r="A126" s="2"/>
      <c r="B126" s="1" t="s">
        <v>118</v>
      </c>
      <c r="C126" s="5">
        <f t="shared" si="9"/>
        <v>1118</v>
      </c>
      <c r="D126" s="16">
        <v>0</v>
      </c>
      <c r="E126" s="16">
        <v>0</v>
      </c>
      <c r="F126" s="16">
        <v>0</v>
      </c>
      <c r="G126" s="16">
        <v>23</v>
      </c>
      <c r="H126" s="16">
        <v>91</v>
      </c>
      <c r="I126" s="16">
        <v>70</v>
      </c>
      <c r="J126" s="16">
        <v>285</v>
      </c>
      <c r="K126" s="16">
        <v>158</v>
      </c>
      <c r="L126" s="16">
        <v>204</v>
      </c>
      <c r="M126" s="16">
        <v>214</v>
      </c>
      <c r="N126" s="16">
        <v>68</v>
      </c>
      <c r="O126" s="16">
        <v>5</v>
      </c>
      <c r="P126" s="2"/>
      <c r="Q126" s="13"/>
    </row>
    <row r="127" spans="1:17" ht="12.75">
      <c r="A127" s="2"/>
      <c r="B127" s="1" t="s">
        <v>119</v>
      </c>
      <c r="C127" s="5">
        <f t="shared" si="9"/>
        <v>6517</v>
      </c>
      <c r="D127" s="16">
        <v>547</v>
      </c>
      <c r="E127" s="16">
        <v>1430</v>
      </c>
      <c r="F127" s="16">
        <v>1101</v>
      </c>
      <c r="G127" s="16">
        <v>732</v>
      </c>
      <c r="H127" s="16">
        <v>466</v>
      </c>
      <c r="I127" s="16">
        <v>165</v>
      </c>
      <c r="J127" s="16">
        <v>558</v>
      </c>
      <c r="K127" s="16">
        <v>255</v>
      </c>
      <c r="L127" s="16">
        <v>289</v>
      </c>
      <c r="M127" s="16">
        <v>166</v>
      </c>
      <c r="N127" s="16">
        <v>779</v>
      </c>
      <c r="O127" s="16">
        <v>29</v>
      </c>
      <c r="P127" s="2"/>
      <c r="Q127" s="13"/>
    </row>
    <row r="128" spans="1:17" ht="12.75">
      <c r="A128" s="2"/>
      <c r="B128" s="1" t="s">
        <v>120</v>
      </c>
      <c r="C128" s="5">
        <f t="shared" si="9"/>
        <v>1118</v>
      </c>
      <c r="D128" s="16">
        <v>23</v>
      </c>
      <c r="E128" s="16">
        <v>94</v>
      </c>
      <c r="F128" s="16">
        <v>213</v>
      </c>
      <c r="G128" s="16">
        <v>175</v>
      </c>
      <c r="H128" s="16">
        <v>58</v>
      </c>
      <c r="I128" s="16">
        <v>160</v>
      </c>
      <c r="J128" s="16">
        <v>130</v>
      </c>
      <c r="K128" s="16">
        <v>47</v>
      </c>
      <c r="L128" s="16">
        <v>57</v>
      </c>
      <c r="M128" s="16">
        <v>39</v>
      </c>
      <c r="N128" s="16">
        <v>121</v>
      </c>
      <c r="O128" s="16">
        <v>1</v>
      </c>
      <c r="P128" s="2"/>
      <c r="Q128" s="13"/>
    </row>
    <row r="129" spans="1:17" ht="12.75">
      <c r="A129" s="2"/>
      <c r="B129" s="1" t="s">
        <v>121</v>
      </c>
      <c r="C129" s="5">
        <f t="shared" si="9"/>
        <v>169</v>
      </c>
      <c r="D129" s="16">
        <v>7</v>
      </c>
      <c r="E129" s="16">
        <v>15</v>
      </c>
      <c r="F129" s="16">
        <v>12</v>
      </c>
      <c r="G129" s="16">
        <v>19</v>
      </c>
      <c r="H129" s="16">
        <v>5</v>
      </c>
      <c r="I129" s="16">
        <v>9</v>
      </c>
      <c r="J129" s="16">
        <v>24</v>
      </c>
      <c r="K129" s="16">
        <v>16</v>
      </c>
      <c r="L129" s="16">
        <v>18</v>
      </c>
      <c r="M129" s="16">
        <v>9</v>
      </c>
      <c r="N129" s="16">
        <v>35</v>
      </c>
      <c r="O129" s="16">
        <v>0</v>
      </c>
      <c r="P129" s="2"/>
      <c r="Q129" s="13"/>
    </row>
    <row r="130" spans="1:17" ht="12.75">
      <c r="A130" s="2"/>
      <c r="B130" s="1" t="s">
        <v>103</v>
      </c>
      <c r="C130" s="5">
        <f t="shared" si="9"/>
        <v>1768</v>
      </c>
      <c r="D130" s="16">
        <v>0</v>
      </c>
      <c r="E130" s="16">
        <v>0</v>
      </c>
      <c r="F130" s="16">
        <v>0</v>
      </c>
      <c r="G130" s="16">
        <v>0</v>
      </c>
      <c r="H130" s="16">
        <v>21</v>
      </c>
      <c r="I130" s="16">
        <v>92</v>
      </c>
      <c r="J130" s="16">
        <v>838</v>
      </c>
      <c r="K130" s="16">
        <v>359</v>
      </c>
      <c r="L130" s="16">
        <v>288</v>
      </c>
      <c r="M130" s="16">
        <v>86</v>
      </c>
      <c r="N130" s="16">
        <v>82</v>
      </c>
      <c r="O130" s="16">
        <v>2</v>
      </c>
      <c r="P130" s="2"/>
      <c r="Q130" s="13"/>
    </row>
    <row r="131" spans="1:17" ht="12.75">
      <c r="A131" s="2"/>
      <c r="B131" s="13" t="s">
        <v>104</v>
      </c>
      <c r="C131" s="5">
        <f t="shared" si="9"/>
        <v>164</v>
      </c>
      <c r="D131" s="16">
        <v>0</v>
      </c>
      <c r="E131" s="16">
        <v>0</v>
      </c>
      <c r="F131" s="16">
        <v>0</v>
      </c>
      <c r="G131" s="16">
        <v>0</v>
      </c>
      <c r="H131" s="16">
        <v>1</v>
      </c>
      <c r="I131" s="16">
        <v>3</v>
      </c>
      <c r="J131" s="16">
        <v>38</v>
      </c>
      <c r="K131" s="16">
        <v>24</v>
      </c>
      <c r="L131" s="16">
        <v>37</v>
      </c>
      <c r="M131" s="16">
        <v>23</v>
      </c>
      <c r="N131" s="16">
        <v>38</v>
      </c>
      <c r="O131" s="16">
        <v>0</v>
      </c>
      <c r="P131" s="2"/>
      <c r="Q131" s="13"/>
    </row>
    <row r="132" spans="1:17" ht="12.75">
      <c r="A132" s="2"/>
      <c r="B132" s="1" t="s">
        <v>130</v>
      </c>
      <c r="C132" s="5">
        <f t="shared" si="9"/>
        <v>1330</v>
      </c>
      <c r="D132" s="16">
        <v>0</v>
      </c>
      <c r="E132" s="16">
        <v>1</v>
      </c>
      <c r="F132" s="16">
        <v>0</v>
      </c>
      <c r="G132" s="16">
        <v>2</v>
      </c>
      <c r="H132" s="16">
        <v>4</v>
      </c>
      <c r="I132" s="16">
        <v>2</v>
      </c>
      <c r="J132" s="16">
        <v>235</v>
      </c>
      <c r="K132" s="16">
        <v>262</v>
      </c>
      <c r="L132" s="16">
        <v>375</v>
      </c>
      <c r="M132" s="16">
        <v>174</v>
      </c>
      <c r="N132" s="16">
        <v>252</v>
      </c>
      <c r="O132" s="16">
        <v>23</v>
      </c>
      <c r="P132" s="2"/>
      <c r="Q132" s="13"/>
    </row>
    <row r="133" spans="1:17" ht="12.75">
      <c r="A133" s="2"/>
      <c r="B133" s="1" t="s">
        <v>88</v>
      </c>
      <c r="C133" s="5">
        <f t="shared" si="9"/>
        <v>75706</v>
      </c>
      <c r="D133" s="16">
        <v>50</v>
      </c>
      <c r="E133" s="16">
        <v>1326</v>
      </c>
      <c r="F133" s="16">
        <v>4170</v>
      </c>
      <c r="G133" s="16">
        <v>4684</v>
      </c>
      <c r="H133" s="16">
        <v>5222</v>
      </c>
      <c r="I133" s="16">
        <v>5181</v>
      </c>
      <c r="J133" s="16">
        <v>19354</v>
      </c>
      <c r="K133" s="16">
        <v>9653</v>
      </c>
      <c r="L133" s="16">
        <v>12336</v>
      </c>
      <c r="M133" s="16">
        <v>6147</v>
      </c>
      <c r="N133" s="16">
        <v>7543</v>
      </c>
      <c r="O133" s="16">
        <v>40</v>
      </c>
      <c r="P133" s="2"/>
      <c r="Q133" s="13"/>
    </row>
    <row r="134" spans="1:17" ht="12.75">
      <c r="A134" s="2"/>
      <c r="B134" s="1" t="s">
        <v>89</v>
      </c>
      <c r="C134" s="5">
        <f t="shared" si="9"/>
        <v>107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13</v>
      </c>
      <c r="J134" s="16">
        <v>79</v>
      </c>
      <c r="K134" s="16">
        <v>2</v>
      </c>
      <c r="L134" s="16">
        <v>5</v>
      </c>
      <c r="M134" s="16">
        <v>3</v>
      </c>
      <c r="N134" s="16">
        <v>5</v>
      </c>
      <c r="O134" s="16">
        <v>0</v>
      </c>
      <c r="P134" s="2"/>
      <c r="Q134" s="13"/>
    </row>
    <row r="135" spans="1:17" ht="12.75">
      <c r="A135" s="2"/>
      <c r="B135" s="1" t="s">
        <v>122</v>
      </c>
      <c r="C135" s="5">
        <f t="shared" si="9"/>
        <v>211</v>
      </c>
      <c r="D135" s="16">
        <v>0</v>
      </c>
      <c r="E135" s="16">
        <v>2</v>
      </c>
      <c r="F135" s="16">
        <v>14</v>
      </c>
      <c r="G135" s="16">
        <v>48</v>
      </c>
      <c r="H135" s="16">
        <v>18</v>
      </c>
      <c r="I135" s="16">
        <v>19</v>
      </c>
      <c r="J135" s="16">
        <v>78</v>
      </c>
      <c r="K135" s="16">
        <v>14</v>
      </c>
      <c r="L135" s="16">
        <v>9</v>
      </c>
      <c r="M135" s="16">
        <v>5</v>
      </c>
      <c r="N135" s="16">
        <v>4</v>
      </c>
      <c r="O135" s="16">
        <v>0</v>
      </c>
      <c r="P135" s="2"/>
      <c r="Q135" s="13"/>
    </row>
    <row r="136" spans="1:17" ht="12.75">
      <c r="A136" s="2"/>
      <c r="B136" s="1" t="s">
        <v>123</v>
      </c>
      <c r="C136" s="5">
        <f t="shared" si="9"/>
        <v>5486</v>
      </c>
      <c r="D136" s="16">
        <v>12</v>
      </c>
      <c r="E136" s="16">
        <v>134</v>
      </c>
      <c r="F136" s="16">
        <v>213</v>
      </c>
      <c r="G136" s="16">
        <v>281</v>
      </c>
      <c r="H136" s="16">
        <v>305</v>
      </c>
      <c r="I136" s="16">
        <v>391</v>
      </c>
      <c r="J136" s="16">
        <v>2180</v>
      </c>
      <c r="K136" s="16">
        <v>565</v>
      </c>
      <c r="L136" s="16">
        <v>629</v>
      </c>
      <c r="M136" s="16">
        <v>302</v>
      </c>
      <c r="N136" s="16">
        <v>468</v>
      </c>
      <c r="O136" s="16">
        <v>6</v>
      </c>
      <c r="P136" s="2"/>
      <c r="Q136" s="13"/>
    </row>
    <row r="137" spans="1:17" ht="12.75">
      <c r="A137" s="2"/>
      <c r="B137" s="1" t="s">
        <v>105</v>
      </c>
      <c r="C137" s="5">
        <f t="shared" si="9"/>
        <v>6199</v>
      </c>
      <c r="D137" s="16">
        <v>9</v>
      </c>
      <c r="E137" s="16">
        <v>75</v>
      </c>
      <c r="F137" s="16">
        <v>102</v>
      </c>
      <c r="G137" s="16">
        <v>187</v>
      </c>
      <c r="H137" s="16">
        <v>345</v>
      </c>
      <c r="I137" s="16">
        <v>583</v>
      </c>
      <c r="J137" s="16">
        <v>3033</v>
      </c>
      <c r="K137" s="16">
        <v>689</v>
      </c>
      <c r="L137" s="16">
        <v>630</v>
      </c>
      <c r="M137" s="16">
        <v>268</v>
      </c>
      <c r="N137" s="16">
        <v>275</v>
      </c>
      <c r="O137" s="16">
        <v>3</v>
      </c>
      <c r="P137" s="2"/>
      <c r="Q137" s="13"/>
    </row>
    <row r="138" spans="1:17" ht="12.75">
      <c r="A138" s="2"/>
      <c r="B138" s="1" t="s">
        <v>124</v>
      </c>
      <c r="C138" s="5">
        <f t="shared" si="9"/>
        <v>4734</v>
      </c>
      <c r="D138" s="16">
        <v>27</v>
      </c>
      <c r="E138" s="16">
        <v>234</v>
      </c>
      <c r="F138" s="16">
        <v>231</v>
      </c>
      <c r="G138" s="16">
        <v>270</v>
      </c>
      <c r="H138" s="16">
        <v>279</v>
      </c>
      <c r="I138" s="16">
        <v>323</v>
      </c>
      <c r="J138" s="16">
        <v>1537</v>
      </c>
      <c r="K138" s="16">
        <v>534</v>
      </c>
      <c r="L138" s="16">
        <v>665</v>
      </c>
      <c r="M138" s="16">
        <v>277</v>
      </c>
      <c r="N138" s="16">
        <v>352</v>
      </c>
      <c r="O138" s="16">
        <v>5</v>
      </c>
      <c r="P138" s="2"/>
      <c r="Q138" s="13"/>
    </row>
    <row r="139" spans="1:17" ht="12.75">
      <c r="A139" s="2"/>
      <c r="B139" s="1" t="s">
        <v>106</v>
      </c>
      <c r="C139" s="5">
        <f t="shared" si="9"/>
        <v>3028</v>
      </c>
      <c r="D139" s="16">
        <v>1</v>
      </c>
      <c r="E139" s="16">
        <v>139</v>
      </c>
      <c r="F139" s="16">
        <v>367</v>
      </c>
      <c r="G139" s="16">
        <v>304</v>
      </c>
      <c r="H139" s="16">
        <v>240</v>
      </c>
      <c r="I139" s="16">
        <v>157</v>
      </c>
      <c r="J139" s="16">
        <v>730</v>
      </c>
      <c r="K139" s="16">
        <v>239</v>
      </c>
      <c r="L139" s="16">
        <v>405</v>
      </c>
      <c r="M139" s="16">
        <v>153</v>
      </c>
      <c r="N139" s="16">
        <v>290</v>
      </c>
      <c r="O139" s="16">
        <v>3</v>
      </c>
      <c r="P139" s="2"/>
      <c r="Q139" s="13"/>
    </row>
    <row r="140" spans="1:17" ht="12.75">
      <c r="A140" s="2"/>
      <c r="B140" s="1" t="s">
        <v>107</v>
      </c>
      <c r="C140" s="5">
        <f t="shared" si="9"/>
        <v>328</v>
      </c>
      <c r="D140" s="16">
        <v>0</v>
      </c>
      <c r="E140" s="16">
        <v>20</v>
      </c>
      <c r="F140" s="16">
        <v>21</v>
      </c>
      <c r="G140" s="16">
        <v>33</v>
      </c>
      <c r="H140" s="16">
        <v>22</v>
      </c>
      <c r="I140" s="16">
        <v>13</v>
      </c>
      <c r="J140" s="16">
        <v>79</v>
      </c>
      <c r="K140" s="16">
        <v>31</v>
      </c>
      <c r="L140" s="16">
        <v>51</v>
      </c>
      <c r="M140" s="16">
        <v>18</v>
      </c>
      <c r="N140" s="16">
        <v>40</v>
      </c>
      <c r="O140" s="16">
        <v>0</v>
      </c>
      <c r="P140" s="2"/>
      <c r="Q140" s="13"/>
    </row>
    <row r="141" spans="1:17" ht="12.75">
      <c r="A141" s="2"/>
      <c r="B141" s="1" t="s">
        <v>108</v>
      </c>
      <c r="C141" s="5">
        <f t="shared" si="9"/>
        <v>22</v>
      </c>
      <c r="D141" s="16">
        <v>0</v>
      </c>
      <c r="E141" s="16">
        <v>0</v>
      </c>
      <c r="F141" s="16">
        <v>0</v>
      </c>
      <c r="G141" s="16">
        <v>1</v>
      </c>
      <c r="H141" s="16">
        <v>1</v>
      </c>
      <c r="I141" s="16">
        <v>2</v>
      </c>
      <c r="J141" s="16">
        <v>10</v>
      </c>
      <c r="K141" s="16">
        <v>3</v>
      </c>
      <c r="L141" s="16">
        <v>3</v>
      </c>
      <c r="M141" s="16">
        <v>0</v>
      </c>
      <c r="N141" s="16">
        <v>2</v>
      </c>
      <c r="O141" s="16">
        <v>0</v>
      </c>
      <c r="P141" s="2"/>
      <c r="Q141" s="13"/>
    </row>
    <row r="142" spans="1:17" ht="12.75">
      <c r="A142" s="2"/>
      <c r="B142" s="1" t="s">
        <v>109</v>
      </c>
      <c r="C142" s="5">
        <f t="shared" si="9"/>
        <v>1831</v>
      </c>
      <c r="D142" s="16">
        <v>1</v>
      </c>
      <c r="E142" s="16">
        <v>5</v>
      </c>
      <c r="F142" s="16">
        <v>21</v>
      </c>
      <c r="G142" s="16">
        <v>42</v>
      </c>
      <c r="H142" s="16">
        <v>72</v>
      </c>
      <c r="I142" s="16">
        <v>57</v>
      </c>
      <c r="J142" s="16">
        <v>211</v>
      </c>
      <c r="K142" s="16">
        <v>236</v>
      </c>
      <c r="L142" s="16">
        <v>527</v>
      </c>
      <c r="M142" s="16">
        <v>342</v>
      </c>
      <c r="N142" s="16">
        <v>313</v>
      </c>
      <c r="O142" s="16">
        <v>4</v>
      </c>
      <c r="P142" s="2"/>
      <c r="Q142" s="13"/>
    </row>
    <row r="143" spans="1:17" ht="12.75">
      <c r="A143" s="2"/>
      <c r="B143" s="1" t="s">
        <v>125</v>
      </c>
      <c r="C143" s="5">
        <f t="shared" si="9"/>
        <v>103</v>
      </c>
      <c r="D143" s="16">
        <v>14</v>
      </c>
      <c r="E143" s="16">
        <v>0</v>
      </c>
      <c r="F143" s="16">
        <v>2</v>
      </c>
      <c r="G143" s="16">
        <v>1</v>
      </c>
      <c r="H143" s="16">
        <v>0</v>
      </c>
      <c r="I143" s="16">
        <v>0</v>
      </c>
      <c r="J143" s="16">
        <v>14</v>
      </c>
      <c r="K143" s="16">
        <v>12</v>
      </c>
      <c r="L143" s="16">
        <v>17</v>
      </c>
      <c r="M143" s="16">
        <v>17</v>
      </c>
      <c r="N143" s="16">
        <v>26</v>
      </c>
      <c r="O143" s="16">
        <v>0</v>
      </c>
      <c r="P143" s="2"/>
      <c r="Q143" s="13"/>
    </row>
    <row r="144" spans="1:17" ht="12.75">
      <c r="A144" s="2"/>
      <c r="B144" s="1"/>
      <c r="C144" s="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2"/>
      <c r="Q144" s="13"/>
    </row>
    <row r="145" spans="1:17" ht="12.75">
      <c r="A145" s="2"/>
      <c r="B145" s="1"/>
      <c r="C145" s="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2"/>
      <c r="Q145" s="13"/>
    </row>
    <row r="146" spans="1:17" ht="12.75">
      <c r="A146" s="2"/>
      <c r="B146" s="1"/>
      <c r="C146" s="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2"/>
      <c r="Q146" s="13"/>
    </row>
    <row r="147" spans="1:17" ht="12.75">
      <c r="A147" s="2"/>
      <c r="B147" s="1"/>
      <c r="C147" s="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2"/>
      <c r="Q147" s="13"/>
    </row>
    <row r="148" spans="1:17" ht="12.75">
      <c r="A148" s="2"/>
      <c r="B148" s="1"/>
      <c r="C148" s="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2"/>
      <c r="Q148" s="13"/>
    </row>
    <row r="149" spans="1:17" ht="12.75">
      <c r="A149" s="2"/>
      <c r="B149" s="1"/>
      <c r="C149" s="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2"/>
      <c r="Q149" s="13"/>
    </row>
    <row r="150" spans="1:17" ht="12.75">
      <c r="A150" s="2"/>
      <c r="B150" s="1"/>
      <c r="C150" s="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2"/>
      <c r="Q150" s="13"/>
    </row>
    <row r="151" spans="1:16" ht="12.75">
      <c r="A151" s="2"/>
      <c r="B151" s="7"/>
      <c r="C151" s="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2"/>
    </row>
    <row r="152" spans="1:16" ht="12.75">
      <c r="A152" s="2"/>
      <c r="B152" s="2" t="s">
        <v>128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14" t="s">
        <v>131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</sheetData>
  <sheetProtection/>
  <mergeCells count="3">
    <mergeCell ref="B2:O2"/>
    <mergeCell ref="B4:O4"/>
    <mergeCell ref="D6:O6"/>
  </mergeCells>
  <printOptions/>
  <pageMargins left="0.984251968503937" right="0" top="0" bottom="0.5905511811023623" header="0" footer="0"/>
  <pageSetup firstPageNumber="895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2011-08-17T22:41:36Z</cp:lastPrinted>
  <dcterms:created xsi:type="dcterms:W3CDTF">2004-02-02T22:53:02Z</dcterms:created>
  <dcterms:modified xsi:type="dcterms:W3CDTF">2011-08-17T22:42:07Z</dcterms:modified>
  <cp:category/>
  <cp:version/>
  <cp:contentType/>
  <cp:contentStatus/>
</cp:coreProperties>
</file>