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704" sheetId="1" r:id="rId1"/>
  </sheets>
  <definedNames>
    <definedName name="_Regression_Int" localSheetId="0" hidden="1">1</definedName>
    <definedName name="A_IMPRESIÓN_IM">'CUAD0704'!$A$60:$M$113</definedName>
    <definedName name="_xlnm.Print_Area" localSheetId="0">'CUAD0704'!$A$1:$M$113</definedName>
    <definedName name="Imprimir_área_IM" localSheetId="0">'CUAD0704'!$A$1:$M$113</definedName>
    <definedName name="P">'CUAD0704'!#REF!</definedName>
  </definedNames>
  <calcPr fullCalcOnLoad="1"/>
</workbook>
</file>

<file path=xl/sharedStrings.xml><?xml version="1.0" encoding="utf-8"?>
<sst xmlns="http://schemas.openxmlformats.org/spreadsheetml/2006/main" count="183" uniqueCount="83">
  <si>
    <t xml:space="preserve">                                                                                                                                        </t>
  </si>
  <si>
    <t xml:space="preserve">       AGENCIAS </t>
  </si>
  <si>
    <t>HOSPEDAJE</t>
  </si>
  <si>
    <t>AEROVIAS</t>
  </si>
  <si>
    <t>MEXICANA</t>
  </si>
  <si>
    <t>AEROMAR</t>
  </si>
  <si>
    <t>AVIACSA</t>
  </si>
  <si>
    <t>T O T A L</t>
  </si>
  <si>
    <t>AGENCIAS D.F.</t>
  </si>
  <si>
    <t>VERTIZ</t>
  </si>
  <si>
    <t>AGENCIAS FORANEAS</t>
  </si>
  <si>
    <t>TRANSPORTE</t>
  </si>
  <si>
    <t>AGENCIAS</t>
  </si>
  <si>
    <t>TERRESTRE</t>
  </si>
  <si>
    <t>ESPECIALES</t>
  </si>
  <si>
    <t xml:space="preserve">  AGENCIAS D.F.</t>
  </si>
  <si>
    <t xml:space="preserve"> AAPAUNAM</t>
  </si>
  <si>
    <t xml:space="preserve"> PRESIDENCIA</t>
  </si>
  <si>
    <t xml:space="preserve"> SEMARNAT</t>
  </si>
  <si>
    <t xml:space="preserve"> AGENCIAS FORANEAS</t>
  </si>
  <si>
    <t xml:space="preserve"> AGUASCALIENTES,AGS.</t>
  </si>
  <si>
    <t xml:space="preserve"> MEXICALI, B.C.</t>
  </si>
  <si>
    <t xml:space="preserve"> LA PAZ, B.C.S.</t>
  </si>
  <si>
    <t xml:space="preserve"> CAMPECHE, CAMP.</t>
  </si>
  <si>
    <t xml:space="preserve"> SALTILLO, COAH.</t>
  </si>
  <si>
    <t xml:space="preserve"> COLIMA, COL.</t>
  </si>
  <si>
    <t xml:space="preserve"> TUXTLA GTZ., CHIS.</t>
  </si>
  <si>
    <t xml:space="preserve"> CHIHUAHUA, CHIH.</t>
  </si>
  <si>
    <t xml:space="preserve"> DURANG0,DGO.</t>
  </si>
  <si>
    <t xml:space="preserve"> CELAYA, GTO.</t>
  </si>
  <si>
    <t xml:space="preserve"> ACAPULCO, GRO.</t>
  </si>
  <si>
    <t xml:space="preserve"> PACHUCA, HGO.</t>
  </si>
  <si>
    <t xml:space="preserve"> GUADALAJARA, JAL.</t>
  </si>
  <si>
    <t xml:space="preserve"> TOLUCA, MEX.</t>
  </si>
  <si>
    <t xml:space="preserve"> MORELIA, MICH.</t>
  </si>
  <si>
    <t xml:space="preserve"> CUERNAVACA, MOR.</t>
  </si>
  <si>
    <t xml:space="preserve"> TEPIC, NAY.</t>
  </si>
  <si>
    <t xml:space="preserve"> MONTERREY, N.L.</t>
  </si>
  <si>
    <t xml:space="preserve"> OAXACA, OAX.</t>
  </si>
  <si>
    <t xml:space="preserve"> PUEBLA, PUE.</t>
  </si>
  <si>
    <t xml:space="preserve"> QUERETARO, QRO.</t>
  </si>
  <si>
    <t xml:space="preserve"> CHETUMAL, Q. ROO</t>
  </si>
  <si>
    <t xml:space="preserve"> SAN LUIS POTOSI</t>
  </si>
  <si>
    <t xml:space="preserve"> CULIACAN, SIN</t>
  </si>
  <si>
    <t xml:space="preserve"> HERMOSILLO, SON.</t>
  </si>
  <si>
    <t xml:space="preserve"> VILLAHERMOSA, TAB.</t>
  </si>
  <si>
    <t xml:space="preserve"> TAMPICO, TAMPS.</t>
  </si>
  <si>
    <t xml:space="preserve"> MERIDA, YUC.</t>
  </si>
  <si>
    <t xml:space="preserve"> ZACATECAS, ZAC.</t>
  </si>
  <si>
    <t xml:space="preserve"> 7. 4  REPORTE NACIONAL DE VENTAS EN TURISSSTE ( MILES )</t>
  </si>
  <si>
    <t>( PRIMERA PARTE )</t>
  </si>
  <si>
    <t>( SEGUNDA PARTE )</t>
  </si>
  <si>
    <t>AEROLINEAS</t>
  </si>
  <si>
    <t xml:space="preserve"> </t>
  </si>
  <si>
    <t>C. JUDICATURA</t>
  </si>
  <si>
    <t xml:space="preserve"> JALAPA, VER.</t>
  </si>
  <si>
    <t xml:space="preserve"> REFORMA</t>
  </si>
  <si>
    <t>INTERNACIONALES *</t>
  </si>
  <si>
    <t>TOTAL</t>
  </si>
  <si>
    <t xml:space="preserve">      RECREATIVOS  </t>
  </si>
  <si>
    <t>B.S.P.</t>
  </si>
  <si>
    <t>A.F.I.</t>
  </si>
  <si>
    <t>NO</t>
  </si>
  <si>
    <t>PROPIOS</t>
  </si>
  <si>
    <t>EXCUR-</t>
  </si>
  <si>
    <t>SIONES</t>
  </si>
  <si>
    <t>SERVICIOS INTERNACIONALES</t>
  </si>
  <si>
    <t>PAQUETES</t>
  </si>
  <si>
    <t>GRUPOS</t>
  </si>
  <si>
    <t>BALNEARIOS Y/O PARQUES</t>
  </si>
  <si>
    <t xml:space="preserve"> T  R  A  N  S  P  O  R  T  A  C  I  O   N            A  E  R  E  A         </t>
  </si>
  <si>
    <t>E32</t>
  </si>
  <si>
    <t>ESTADISTICO</t>
  </si>
  <si>
    <t>DIFERENCIA</t>
  </si>
  <si>
    <t>PRIMERA PARTE</t>
  </si>
  <si>
    <t>SEGUNDA PARTE</t>
  </si>
  <si>
    <t>VILLACOAPA</t>
  </si>
  <si>
    <t>INTERJET</t>
  </si>
  <si>
    <t>VOLARIS</t>
  </si>
  <si>
    <t>VENTAS 2010</t>
  </si>
  <si>
    <t>SAN FERNANDO</t>
  </si>
  <si>
    <t>AEROCARIBE</t>
  </si>
  <si>
    <t>ANUARIO ESTADISTICO 2010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</si>
</sst>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0_);\(#,##0.00\)"/>
    <numFmt numFmtId="166" formatCode="#,##0.0_);\(#,##0.0\)"/>
    <numFmt numFmtId="167" formatCode="0.0"/>
    <numFmt numFmtId="168" formatCode="#,##0.0"/>
  </numFmts>
  <fonts count="2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100">
    <xf numFmtId="164" fontId="0" fillId="0" borderId="0" xfId="0" applyAlignment="1">
      <alignment/>
    </xf>
    <xf numFmtId="166" fontId="0" fillId="0" borderId="0" xfId="0" applyNumberForma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164" fontId="1" fillId="0" borderId="10" xfId="0" applyNumberFormat="1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5" fontId="4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6" fontId="1" fillId="0" borderId="11" xfId="0" applyNumberFormat="1" applyFont="1" applyBorder="1" applyAlignment="1" applyProtection="1">
      <alignment horizontal="left"/>
      <protection/>
    </xf>
    <xf numFmtId="164" fontId="3" fillId="0" borderId="0" xfId="0" applyFont="1" applyAlignment="1">
      <alignment horizontal="right"/>
    </xf>
    <xf numFmtId="164" fontId="1" fillId="0" borderId="0" xfId="0" applyFont="1" applyAlignment="1">
      <alignment horizontal="right"/>
    </xf>
    <xf numFmtId="164" fontId="1" fillId="0" borderId="10" xfId="0" applyFont="1" applyBorder="1" applyAlignment="1">
      <alignment horizontal="right"/>
    </xf>
    <xf numFmtId="168" fontId="2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 applyProtection="1">
      <alignment horizontal="right"/>
      <protection/>
    </xf>
    <xf numFmtId="168" fontId="1" fillId="0" borderId="0" xfId="0" applyNumberFormat="1" applyFont="1" applyBorder="1" applyAlignment="1">
      <alignment horizontal="right"/>
    </xf>
    <xf numFmtId="168" fontId="1" fillId="0" borderId="0" xfId="0" applyNumberFormat="1" applyFont="1" applyBorder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Border="1" applyAlignment="1" applyProtection="1">
      <alignment horizontal="right"/>
      <protection/>
    </xf>
    <xf numFmtId="166" fontId="1" fillId="0" borderId="11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right"/>
    </xf>
    <xf numFmtId="165" fontId="0" fillId="0" borderId="0" xfId="0" applyNumberFormat="1" applyAlignment="1" applyProtection="1">
      <alignment horizontal="right"/>
      <protection/>
    </xf>
    <xf numFmtId="164" fontId="0" fillId="0" borderId="0" xfId="0" applyAlignment="1">
      <alignment horizontal="right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/>
    </xf>
    <xf numFmtId="168" fontId="0" fillId="0" borderId="0" xfId="0" applyNumberForma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168" fontId="0" fillId="0" borderId="12" xfId="0" applyNumberFormat="1" applyBorder="1" applyAlignment="1">
      <alignment horizontal="center"/>
    </xf>
    <xf numFmtId="168" fontId="1" fillId="0" borderId="0" xfId="0" applyNumberFormat="1" applyFont="1" applyFill="1" applyBorder="1" applyAlignment="1" applyProtection="1">
      <alignment horizontal="right"/>
      <protection/>
    </xf>
    <xf numFmtId="168" fontId="1" fillId="0" borderId="0" xfId="0" applyNumberFormat="1" applyFont="1" applyFill="1" applyBorder="1" applyAlignment="1">
      <alignment horizontal="right"/>
    </xf>
    <xf numFmtId="164" fontId="0" fillId="0" borderId="12" xfId="0" applyBorder="1" applyAlignment="1">
      <alignment horizontal="center"/>
    </xf>
    <xf numFmtId="164" fontId="0" fillId="0" borderId="12" xfId="0" applyBorder="1" applyAlignment="1">
      <alignment/>
    </xf>
    <xf numFmtId="168" fontId="4" fillId="0" borderId="12" xfId="0" applyNumberFormat="1" applyFont="1" applyBorder="1" applyAlignment="1">
      <alignment/>
    </xf>
    <xf numFmtId="164" fontId="4" fillId="0" borderId="12" xfId="0" applyFont="1" applyBorder="1" applyAlignment="1">
      <alignment/>
    </xf>
    <xf numFmtId="168" fontId="0" fillId="0" borderId="12" xfId="0" applyNumberFormat="1" applyBorder="1" applyAlignment="1">
      <alignment/>
    </xf>
    <xf numFmtId="164" fontId="1" fillId="24" borderId="0" xfId="0" applyFont="1" applyFill="1" applyBorder="1" applyAlignment="1">
      <alignment horizontal="center"/>
    </xf>
    <xf numFmtId="164" fontId="1" fillId="24" borderId="0" xfId="0" applyNumberFormat="1" applyFont="1" applyFill="1" applyBorder="1" applyAlignment="1" applyProtection="1">
      <alignment horizontal="center"/>
      <protection/>
    </xf>
    <xf numFmtId="164" fontId="1" fillId="0" borderId="0" xfId="0" applyFont="1" applyBorder="1" applyAlignment="1">
      <alignment horizontal="right"/>
    </xf>
    <xf numFmtId="164" fontId="1" fillId="24" borderId="0" xfId="0" applyNumberFormat="1" applyFont="1" applyFill="1" applyBorder="1" applyAlignment="1" applyProtection="1">
      <alignment horizontal="left"/>
      <protection/>
    </xf>
    <xf numFmtId="168" fontId="0" fillId="0" borderId="0" xfId="0" applyNumberFormat="1" applyFont="1" applyFill="1" applyAlignment="1">
      <alignment/>
    </xf>
    <xf numFmtId="168" fontId="0" fillId="0" borderId="12" xfId="0" applyNumberFormat="1" applyFont="1" applyFill="1" applyBorder="1" applyAlignment="1">
      <alignment horizontal="center"/>
    </xf>
    <xf numFmtId="168" fontId="4" fillId="0" borderId="12" xfId="0" applyNumberFormat="1" applyFont="1" applyFill="1" applyBorder="1" applyAlignment="1">
      <alignment/>
    </xf>
    <xf numFmtId="168" fontId="4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/>
    </xf>
    <xf numFmtId="168" fontId="1" fillId="0" borderId="0" xfId="0" applyNumberFormat="1" applyFont="1" applyFill="1" applyAlignment="1" applyProtection="1">
      <alignment horizontal="right"/>
      <protection/>
    </xf>
    <xf numFmtId="168" fontId="1" fillId="0" borderId="11" xfId="0" applyNumberFormat="1" applyFont="1" applyFill="1" applyBorder="1" applyAlignment="1" applyProtection="1">
      <alignment horizontal="right"/>
      <protection/>
    </xf>
    <xf numFmtId="168" fontId="2" fillId="0" borderId="12" xfId="0" applyNumberFormat="1" applyFont="1" applyBorder="1" applyAlignment="1" applyProtection="1">
      <alignment horizontal="right"/>
      <protection/>
    </xf>
    <xf numFmtId="166" fontId="1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left"/>
      <protection/>
    </xf>
    <xf numFmtId="4" fontId="0" fillId="0" borderId="12" xfId="0" applyNumberFormat="1" applyBorder="1" applyAlignment="1">
      <alignment/>
    </xf>
    <xf numFmtId="168" fontId="0" fillId="4" borderId="12" xfId="0" applyNumberFormat="1" applyFill="1" applyBorder="1" applyAlignment="1">
      <alignment/>
    </xf>
    <xf numFmtId="166" fontId="1" fillId="0" borderId="0" xfId="0" applyNumberFormat="1" applyFont="1" applyFill="1" applyBorder="1" applyAlignment="1" applyProtection="1">
      <alignment horizontal="right"/>
      <protection/>
    </xf>
    <xf numFmtId="168" fontId="4" fillId="0" borderId="12" xfId="0" applyNumberFormat="1" applyFont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 horizontal="right"/>
      <protection/>
    </xf>
    <xf numFmtId="164" fontId="1" fillId="0" borderId="13" xfId="0" applyNumberFormat="1" applyFont="1" applyFill="1" applyBorder="1" applyAlignment="1" applyProtection="1">
      <alignment horizontal="center"/>
      <protection/>
    </xf>
    <xf numFmtId="164" fontId="1" fillId="0" borderId="14" xfId="0" applyFont="1" applyFill="1" applyBorder="1" applyAlignment="1">
      <alignment horizontal="center"/>
    </xf>
    <xf numFmtId="164" fontId="1" fillId="0" borderId="10" xfId="0" applyFont="1" applyFill="1" applyBorder="1" applyAlignment="1">
      <alignment horizontal="center"/>
    </xf>
    <xf numFmtId="164" fontId="1" fillId="0" borderId="15" xfId="0" applyFont="1" applyFill="1" applyBorder="1" applyAlignment="1">
      <alignment horizontal="center"/>
    </xf>
    <xf numFmtId="164" fontId="0" fillId="0" borderId="16" xfId="0" applyFill="1" applyBorder="1" applyAlignment="1">
      <alignment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1" fillId="0" borderId="16" xfId="0" applyFont="1" applyFill="1" applyBorder="1" applyAlignment="1">
      <alignment horizontal="center"/>
    </xf>
    <xf numFmtId="164" fontId="1" fillId="0" borderId="13" xfId="0" applyFont="1" applyFill="1" applyBorder="1" applyAlignment="1">
      <alignment horizontal="center"/>
    </xf>
    <xf numFmtId="164" fontId="1" fillId="0" borderId="19" xfId="0" applyNumberFormat="1" applyFont="1" applyFill="1" applyBorder="1" applyAlignment="1" applyProtection="1">
      <alignment horizontal="center"/>
      <protection/>
    </xf>
    <xf numFmtId="164" fontId="1" fillId="0" borderId="13" xfId="0" applyNumberFormat="1" applyFont="1" applyFill="1" applyBorder="1" applyAlignment="1" applyProtection="1">
      <alignment horizontal="left"/>
      <protection/>
    </xf>
    <xf numFmtId="166" fontId="1" fillId="0" borderId="13" xfId="0" applyNumberFormat="1" applyFont="1" applyFill="1" applyBorder="1" applyAlignment="1" applyProtection="1">
      <alignment horizontal="center"/>
      <protection/>
    </xf>
    <xf numFmtId="166" fontId="1" fillId="0" borderId="14" xfId="0" applyNumberFormat="1" applyFont="1" applyFill="1" applyBorder="1" applyAlignment="1" applyProtection="1">
      <alignment horizontal="center"/>
      <protection/>
    </xf>
    <xf numFmtId="166" fontId="1" fillId="0" borderId="15" xfId="0" applyNumberFormat="1" applyFont="1" applyFill="1" applyBorder="1" applyAlignment="1" applyProtection="1">
      <alignment horizontal="center"/>
      <protection/>
    </xf>
    <xf numFmtId="164" fontId="1" fillId="0" borderId="15" xfId="0" applyNumberFormat="1" applyFont="1" applyFill="1" applyBorder="1" applyAlignment="1" applyProtection="1">
      <alignment horizontal="left"/>
      <protection/>
    </xf>
    <xf numFmtId="164" fontId="1" fillId="0" borderId="10" xfId="0" applyNumberFormat="1" applyFont="1" applyFill="1" applyBorder="1" applyAlignment="1" applyProtection="1">
      <alignment horizontal="left"/>
      <protection/>
    </xf>
    <xf numFmtId="164" fontId="1" fillId="0" borderId="16" xfId="0" applyFont="1" applyFill="1" applyBorder="1" applyAlignment="1">
      <alignment/>
    </xf>
    <xf numFmtId="164" fontId="1" fillId="0" borderId="16" xfId="0" applyNumberFormat="1" applyFont="1" applyFill="1" applyBorder="1" applyAlignment="1" applyProtection="1">
      <alignment horizontal="center"/>
      <protection/>
    </xf>
    <xf numFmtId="166" fontId="1" fillId="0" borderId="16" xfId="0" applyNumberFormat="1" applyFont="1" applyFill="1" applyBorder="1" applyAlignment="1" applyProtection="1">
      <alignment horizontal="center"/>
      <protection/>
    </xf>
    <xf numFmtId="164" fontId="1" fillId="0" borderId="11" xfId="0" applyNumberFormat="1" applyFont="1" applyFill="1" applyBorder="1" applyAlignment="1" applyProtection="1">
      <alignment horizontal="left"/>
      <protection/>
    </xf>
    <xf numFmtId="164" fontId="1" fillId="0" borderId="18" xfId="0" applyNumberFormat="1" applyFont="1" applyFill="1" applyBorder="1" applyAlignment="1" applyProtection="1">
      <alignment horizontal="left"/>
      <protection/>
    </xf>
    <xf numFmtId="168" fontId="1" fillId="0" borderId="18" xfId="0" applyNumberFormat="1" applyFont="1" applyFill="1" applyBorder="1" applyAlignment="1" applyProtection="1">
      <alignment horizontal="right"/>
      <protection/>
    </xf>
    <xf numFmtId="164" fontId="0" fillId="0" borderId="0" xfId="0" applyFont="1" applyAlignment="1">
      <alignment horizontal="right"/>
    </xf>
    <xf numFmtId="168" fontId="0" fillId="0" borderId="12" xfId="0" applyNumberFormat="1" applyBorder="1" applyAlignment="1">
      <alignment horizontal="center"/>
    </xf>
    <xf numFmtId="164" fontId="1" fillId="0" borderId="17" xfId="0" applyNumberFormat="1" applyFont="1" applyFill="1" applyBorder="1" applyAlignment="1" applyProtection="1">
      <alignment horizontal="center"/>
      <protection/>
    </xf>
    <xf numFmtId="164" fontId="1" fillId="0" borderId="18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center"/>
      <protection/>
    </xf>
    <xf numFmtId="166" fontId="1" fillId="0" borderId="20" xfId="0" applyNumberFormat="1" applyFont="1" applyFill="1" applyBorder="1" applyAlignment="1" applyProtection="1">
      <alignment horizontal="center"/>
      <protection/>
    </xf>
    <xf numFmtId="166" fontId="1" fillId="0" borderId="21" xfId="0" applyNumberFormat="1" applyFont="1" applyFill="1" applyBorder="1" applyAlignment="1" applyProtection="1">
      <alignment horizontal="center"/>
      <protection/>
    </xf>
    <xf numFmtId="164" fontId="1" fillId="0" borderId="20" xfId="0" applyNumberFormat="1" applyFont="1" applyFill="1" applyBorder="1" applyAlignment="1" applyProtection="1">
      <alignment horizontal="center"/>
      <protection/>
    </xf>
    <xf numFmtId="164" fontId="1" fillId="0" borderId="21" xfId="0" applyNumberFormat="1" applyFont="1" applyFill="1" applyBorder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right"/>
      <protection/>
    </xf>
    <xf numFmtId="164" fontId="1" fillId="0" borderId="14" xfId="0" applyNumberFormat="1" applyFont="1" applyFill="1" applyBorder="1" applyAlignment="1" applyProtection="1">
      <alignment horizontal="center" wrapText="1"/>
      <protection/>
    </xf>
    <xf numFmtId="164" fontId="1" fillId="0" borderId="15" xfId="0" applyNumberFormat="1" applyFont="1" applyFill="1" applyBorder="1" applyAlignment="1" applyProtection="1">
      <alignment horizontal="center" wrapText="1"/>
      <protection/>
    </xf>
    <xf numFmtId="164" fontId="1" fillId="0" borderId="17" xfId="0" applyNumberFormat="1" applyFont="1" applyFill="1" applyBorder="1" applyAlignment="1" applyProtection="1">
      <alignment horizontal="center" wrapText="1"/>
      <protection/>
    </xf>
    <xf numFmtId="164" fontId="1" fillId="0" borderId="18" xfId="0" applyNumberFormat="1" applyFont="1" applyFill="1" applyBorder="1" applyAlignment="1" applyProtection="1">
      <alignment horizontal="center" wrapText="1"/>
      <protection/>
    </xf>
    <xf numFmtId="164" fontId="1" fillId="0" borderId="1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485775</xdr:colOff>
      <xdr:row>2</xdr:row>
      <xdr:rowOff>190500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59</xdr:row>
      <xdr:rowOff>0</xdr:rowOff>
    </xdr:from>
    <xdr:to>
      <xdr:col>1</xdr:col>
      <xdr:colOff>485775</xdr:colOff>
      <xdr:row>61</xdr:row>
      <xdr:rowOff>123825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41070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33"/>
  <sheetViews>
    <sheetView showGridLines="0" showZeros="0"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625" defaultRowHeight="12.75"/>
  <cols>
    <col min="1" max="1" width="1.00390625" style="0" customWidth="1"/>
    <col min="2" max="2" width="24.625" style="0" customWidth="1"/>
    <col min="3" max="3" width="14.125" style="28" customWidth="1"/>
    <col min="4" max="4" width="13.00390625" style="28" customWidth="1"/>
    <col min="5" max="5" width="13.875" style="28" customWidth="1"/>
    <col min="6" max="6" width="14.875" style="28" customWidth="1"/>
    <col min="7" max="7" width="13.00390625" style="28" customWidth="1"/>
    <col min="8" max="8" width="11.125" style="28" customWidth="1"/>
    <col min="9" max="9" width="21.00390625" style="28" customWidth="1"/>
    <col min="10" max="10" width="16.75390625" style="28" customWidth="1"/>
    <col min="11" max="11" width="15.125" style="28" customWidth="1"/>
    <col min="12" max="12" width="9.25390625" style="28" customWidth="1"/>
    <col min="13" max="13" width="13.75390625" style="28" customWidth="1"/>
    <col min="14" max="14" width="14.75390625" style="28" hidden="1" customWidth="1"/>
    <col min="15" max="15" width="20.875" style="29" hidden="1" customWidth="1"/>
    <col min="16" max="16" width="16.875" style="29" hidden="1" customWidth="1"/>
    <col min="17" max="17" width="17.00390625" style="29" hidden="1" customWidth="1"/>
    <col min="18" max="18" width="13.625" style="50" hidden="1" customWidth="1"/>
    <col min="19" max="19" width="15.375" style="29" hidden="1" customWidth="1"/>
    <col min="20" max="20" width="12.75390625" style="0" hidden="1" customWidth="1"/>
    <col min="21" max="21" width="18.625" style="0" hidden="1" customWidth="1"/>
    <col min="22" max="22" width="5.625" style="0" customWidth="1"/>
    <col min="25" max="25" width="11.625" style="0" customWidth="1"/>
  </cols>
  <sheetData>
    <row r="1" spans="1:18" ht="12.75">
      <c r="A1" s="3"/>
      <c r="B1" s="94" t="s">
        <v>82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3"/>
      <c r="R1" s="46"/>
    </row>
    <row r="2" spans="1:18" ht="15">
      <c r="A2" s="3"/>
      <c r="B2" s="7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R2" s="46"/>
    </row>
    <row r="3" spans="1:18" ht="18">
      <c r="A3" s="3"/>
      <c r="B3" s="89" t="s">
        <v>49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32"/>
      <c r="R3" s="46"/>
    </row>
    <row r="4" spans="1:18" ht="18">
      <c r="A4" s="3"/>
      <c r="B4" s="89" t="s">
        <v>50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32"/>
      <c r="R4" s="46"/>
    </row>
    <row r="5" spans="1:18" ht="12.75">
      <c r="A5" s="3"/>
      <c r="B5" s="2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R5" s="46"/>
    </row>
    <row r="6" spans="1:18" ht="12.75">
      <c r="A6" s="3"/>
      <c r="B6" s="63"/>
      <c r="C6" s="64"/>
      <c r="D6" s="65"/>
      <c r="E6" s="65"/>
      <c r="F6" s="65"/>
      <c r="G6" s="65"/>
      <c r="H6" s="65"/>
      <c r="I6" s="65"/>
      <c r="J6" s="65"/>
      <c r="K6" s="65"/>
      <c r="L6" s="65"/>
      <c r="M6" s="66"/>
      <c r="N6" s="42"/>
      <c r="R6" s="46"/>
    </row>
    <row r="7" spans="1:18" ht="12.75">
      <c r="A7" s="3"/>
      <c r="B7" s="67"/>
      <c r="C7" s="87" t="s">
        <v>70</v>
      </c>
      <c r="D7" s="99"/>
      <c r="E7" s="99"/>
      <c r="F7" s="99"/>
      <c r="G7" s="99"/>
      <c r="H7" s="99"/>
      <c r="I7" s="99"/>
      <c r="J7" s="99"/>
      <c r="K7" s="99"/>
      <c r="L7" s="99"/>
      <c r="M7" s="88"/>
      <c r="N7" s="43"/>
      <c r="R7" s="46"/>
    </row>
    <row r="8" spans="1:20" ht="12.75">
      <c r="A8" s="3"/>
      <c r="B8" s="70"/>
      <c r="C8" s="71"/>
      <c r="D8" s="71"/>
      <c r="E8" s="71"/>
      <c r="F8" s="63"/>
      <c r="G8" s="71"/>
      <c r="H8" s="71"/>
      <c r="I8" s="71" t="s">
        <v>52</v>
      </c>
      <c r="J8" s="63"/>
      <c r="K8" s="95" t="s">
        <v>81</v>
      </c>
      <c r="L8" s="96"/>
      <c r="M8" s="63"/>
      <c r="N8" s="43"/>
      <c r="O8" s="86" t="s">
        <v>79</v>
      </c>
      <c r="P8" s="86"/>
      <c r="Q8" s="86"/>
      <c r="R8" s="86"/>
      <c r="S8" s="86"/>
      <c r="T8" s="86"/>
    </row>
    <row r="9" spans="1:20" ht="12.75">
      <c r="A9" s="3"/>
      <c r="B9" s="72" t="s">
        <v>1</v>
      </c>
      <c r="C9" s="72" t="s">
        <v>2</v>
      </c>
      <c r="D9" s="72" t="s">
        <v>3</v>
      </c>
      <c r="E9" s="72" t="s">
        <v>4</v>
      </c>
      <c r="F9" s="72" t="s">
        <v>77</v>
      </c>
      <c r="G9" s="72" t="s">
        <v>5</v>
      </c>
      <c r="H9" s="72" t="s">
        <v>78</v>
      </c>
      <c r="I9" s="72" t="s">
        <v>57</v>
      </c>
      <c r="J9" s="72" t="s">
        <v>6</v>
      </c>
      <c r="K9" s="97"/>
      <c r="L9" s="98"/>
      <c r="M9" s="72" t="s">
        <v>60</v>
      </c>
      <c r="N9" s="43"/>
      <c r="O9" s="38"/>
      <c r="P9" s="86">
        <v>7.4</v>
      </c>
      <c r="Q9" s="86"/>
      <c r="R9" s="47" t="s">
        <v>58</v>
      </c>
      <c r="S9" s="34"/>
      <c r="T9" s="37"/>
    </row>
    <row r="10" spans="1:20" ht="6.75" customHeight="1">
      <c r="A10" s="3"/>
      <c r="B10" s="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44"/>
      <c r="O10" s="38"/>
      <c r="P10" s="34" t="s">
        <v>74</v>
      </c>
      <c r="Q10" s="34" t="s">
        <v>75</v>
      </c>
      <c r="R10" s="47" t="s">
        <v>72</v>
      </c>
      <c r="S10" s="34" t="s">
        <v>71</v>
      </c>
      <c r="T10" s="37" t="s">
        <v>73</v>
      </c>
    </row>
    <row r="11" spans="1:20" s="11" customFormat="1" ht="12.75">
      <c r="A11" s="8"/>
      <c r="B11" s="9" t="s">
        <v>7</v>
      </c>
      <c r="C11" s="61">
        <f aca="true" t="shared" si="0" ref="C11:M11">SUM(C13+C25)</f>
        <v>59358.7</v>
      </c>
      <c r="D11" s="61">
        <f t="shared" si="0"/>
        <v>336597.8</v>
      </c>
      <c r="E11" s="61">
        <f t="shared" si="0"/>
        <v>125919.5</v>
      </c>
      <c r="F11" s="61">
        <f t="shared" si="0"/>
        <v>11704.5</v>
      </c>
      <c r="G11" s="61">
        <f t="shared" si="0"/>
        <v>52323.5</v>
      </c>
      <c r="H11" s="61">
        <f t="shared" si="0"/>
        <v>0</v>
      </c>
      <c r="I11" s="61">
        <f t="shared" si="0"/>
        <v>0</v>
      </c>
      <c r="J11" s="61">
        <f t="shared" si="0"/>
        <v>26.2</v>
      </c>
      <c r="K11" s="61">
        <f t="shared" si="0"/>
        <v>2729.1</v>
      </c>
      <c r="L11" s="61">
        <f t="shared" si="0"/>
        <v>0</v>
      </c>
      <c r="M11" s="61">
        <f t="shared" si="0"/>
        <v>5532.4</v>
      </c>
      <c r="N11" s="18"/>
      <c r="O11" s="40" t="s">
        <v>7</v>
      </c>
      <c r="P11" s="39">
        <f aca="true" t="shared" si="1" ref="P11:P16">SUM(C11:M11)</f>
        <v>594191.7</v>
      </c>
      <c r="Q11" s="39">
        <f aca="true" t="shared" si="2" ref="Q11:Q18">R68</f>
        <v>1758130.5</v>
      </c>
      <c r="R11" s="48">
        <f>P11+Q11</f>
        <v>2352322.2</v>
      </c>
      <c r="S11" s="39">
        <f>S13+S25</f>
        <v>2352322.1999999997</v>
      </c>
      <c r="T11" s="59">
        <f>R11-S11</f>
        <v>0</v>
      </c>
    </row>
    <row r="12" spans="1:20" ht="12.75">
      <c r="A12" s="3"/>
      <c r="B12" s="2" t="s">
        <v>0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38" t="s">
        <v>0</v>
      </c>
      <c r="P12" s="39">
        <f t="shared" si="1"/>
        <v>0</v>
      </c>
      <c r="Q12" s="41">
        <f t="shared" si="2"/>
        <v>0</v>
      </c>
      <c r="R12" s="48">
        <f aca="true" t="shared" si="3" ref="R12:R58">P12+Q12</f>
        <v>0</v>
      </c>
      <c r="S12" s="41"/>
      <c r="T12" s="41"/>
    </row>
    <row r="13" spans="1:25" s="11" customFormat="1" ht="12.75">
      <c r="A13" s="8"/>
      <c r="B13" s="9" t="s">
        <v>8</v>
      </c>
      <c r="C13" s="61">
        <f aca="true" t="shared" si="4" ref="C13:M13">SUM(C15:C23)</f>
        <v>28568.100000000002</v>
      </c>
      <c r="D13" s="61">
        <f t="shared" si="4"/>
        <v>184123.1</v>
      </c>
      <c r="E13" s="61">
        <f t="shared" si="4"/>
        <v>75303.5</v>
      </c>
      <c r="F13" s="61">
        <f t="shared" si="4"/>
        <v>8873.9</v>
      </c>
      <c r="G13" s="61">
        <f t="shared" si="4"/>
        <v>29648.8</v>
      </c>
      <c r="H13" s="61">
        <f t="shared" si="4"/>
        <v>0</v>
      </c>
      <c r="I13" s="61">
        <f t="shared" si="4"/>
        <v>0</v>
      </c>
      <c r="J13" s="61">
        <f t="shared" si="4"/>
        <v>15.2</v>
      </c>
      <c r="K13" s="61">
        <f t="shared" si="4"/>
        <v>1135.2</v>
      </c>
      <c r="L13" s="61">
        <f t="shared" si="4"/>
        <v>0</v>
      </c>
      <c r="M13" s="61">
        <f t="shared" si="4"/>
        <v>3196</v>
      </c>
      <c r="N13" s="18"/>
      <c r="O13" s="40" t="s">
        <v>8</v>
      </c>
      <c r="P13" s="39">
        <f t="shared" si="1"/>
        <v>330863.80000000005</v>
      </c>
      <c r="Q13" s="39">
        <f t="shared" si="2"/>
        <v>1542096.2</v>
      </c>
      <c r="R13" s="48">
        <f t="shared" si="3"/>
        <v>1872960</v>
      </c>
      <c r="S13" s="39">
        <f>SUM(S15:S23)</f>
        <v>1872960</v>
      </c>
      <c r="T13" s="39">
        <f>SUM(T15:T23)</f>
        <v>0</v>
      </c>
      <c r="W13" s="12"/>
      <c r="X13" s="12"/>
      <c r="Y13" s="12"/>
    </row>
    <row r="14" spans="1:20" ht="3" customHeight="1">
      <c r="A14" s="3"/>
      <c r="B14" s="2" t="s">
        <v>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8" t="s">
        <v>0</v>
      </c>
      <c r="P14" s="39">
        <f t="shared" si="1"/>
        <v>0</v>
      </c>
      <c r="Q14" s="41">
        <f t="shared" si="2"/>
        <v>0</v>
      </c>
      <c r="R14" s="48">
        <f t="shared" si="3"/>
        <v>0</v>
      </c>
      <c r="S14" s="41"/>
      <c r="T14" s="41"/>
    </row>
    <row r="15" spans="1:20" ht="12.75">
      <c r="A15" s="3"/>
      <c r="B15" s="55" t="s">
        <v>56</v>
      </c>
      <c r="C15" s="54">
        <v>21680.4</v>
      </c>
      <c r="D15" s="54">
        <v>89679.3</v>
      </c>
      <c r="E15" s="54">
        <v>38581.2</v>
      </c>
      <c r="F15" s="54">
        <v>8604.4</v>
      </c>
      <c r="G15" s="54">
        <v>15544.7</v>
      </c>
      <c r="H15" s="36"/>
      <c r="I15" s="54"/>
      <c r="J15" s="54">
        <v>15.1</v>
      </c>
      <c r="K15" s="54">
        <v>866.7</v>
      </c>
      <c r="L15" s="54"/>
      <c r="M15" s="54">
        <v>1674.4</v>
      </c>
      <c r="N15" s="20"/>
      <c r="O15" s="38" t="s">
        <v>56</v>
      </c>
      <c r="P15" s="39">
        <f t="shared" si="1"/>
        <v>176646.20000000004</v>
      </c>
      <c r="Q15" s="41">
        <f t="shared" si="2"/>
        <v>1471205.5</v>
      </c>
      <c r="R15" s="48">
        <f t="shared" si="3"/>
        <v>1647851.7</v>
      </c>
      <c r="S15" s="57">
        <v>1647851.7</v>
      </c>
      <c r="T15" s="41">
        <f>R15-S15</f>
        <v>0</v>
      </c>
    </row>
    <row r="16" spans="1:20" ht="12.75">
      <c r="A16" s="3"/>
      <c r="B16" s="55" t="s">
        <v>16</v>
      </c>
      <c r="C16" s="54">
        <v>1151.6</v>
      </c>
      <c r="D16" s="54">
        <v>3961.8</v>
      </c>
      <c r="E16" s="54">
        <v>1489.9</v>
      </c>
      <c r="F16" s="54"/>
      <c r="G16" s="54">
        <v>704</v>
      </c>
      <c r="H16" s="36"/>
      <c r="I16" s="54"/>
      <c r="J16" s="54"/>
      <c r="K16" s="54"/>
      <c r="L16" s="54"/>
      <c r="M16" s="54">
        <v>70</v>
      </c>
      <c r="N16" s="20"/>
      <c r="O16" s="38" t="s">
        <v>16</v>
      </c>
      <c r="P16" s="39">
        <f t="shared" si="1"/>
        <v>7377.299999999999</v>
      </c>
      <c r="Q16" s="41">
        <f t="shared" si="2"/>
        <v>7926</v>
      </c>
      <c r="R16" s="48">
        <f t="shared" si="3"/>
        <v>15303.3</v>
      </c>
      <c r="S16" s="57">
        <v>15303.3</v>
      </c>
      <c r="T16" s="41">
        <f>R16-S16</f>
        <v>0</v>
      </c>
    </row>
    <row r="17" spans="1:20" ht="12.75">
      <c r="A17" s="3"/>
      <c r="B17" s="55" t="s">
        <v>17</v>
      </c>
      <c r="C17" s="54">
        <v>75</v>
      </c>
      <c r="D17" s="54">
        <v>9935.3</v>
      </c>
      <c r="E17" s="54">
        <v>2374.5</v>
      </c>
      <c r="F17" s="54">
        <v>38.9</v>
      </c>
      <c r="G17" s="54">
        <v>1390.4</v>
      </c>
      <c r="H17" s="35"/>
      <c r="I17" s="54"/>
      <c r="J17" s="54"/>
      <c r="K17" s="54"/>
      <c r="L17" s="54"/>
      <c r="M17" s="54">
        <v>130</v>
      </c>
      <c r="N17" s="20"/>
      <c r="O17" s="38" t="s">
        <v>17</v>
      </c>
      <c r="P17" s="39">
        <f aca="true" t="shared" si="5" ref="P17:P58">SUM(C17:M17)</f>
        <v>13944.099999999999</v>
      </c>
      <c r="Q17" s="41">
        <f t="shared" si="2"/>
        <v>16807.9</v>
      </c>
      <c r="R17" s="48">
        <f t="shared" si="3"/>
        <v>30752</v>
      </c>
      <c r="S17" s="57">
        <v>30752</v>
      </c>
      <c r="T17" s="41">
        <f>R17-S17</f>
        <v>0</v>
      </c>
    </row>
    <row r="18" spans="1:20" ht="12.75">
      <c r="A18" s="3"/>
      <c r="B18" s="55" t="s">
        <v>18</v>
      </c>
      <c r="C18" s="54">
        <v>47.9</v>
      </c>
      <c r="D18" s="54">
        <v>12916.1</v>
      </c>
      <c r="E18" s="54">
        <v>4717.3</v>
      </c>
      <c r="F18" s="54">
        <v>26.7</v>
      </c>
      <c r="G18" s="54">
        <v>1563.5</v>
      </c>
      <c r="H18" s="54"/>
      <c r="I18" s="54"/>
      <c r="J18" s="54"/>
      <c r="K18" s="54">
        <v>165.5</v>
      </c>
      <c r="L18" s="54"/>
      <c r="M18" s="54">
        <v>233</v>
      </c>
      <c r="N18" s="20"/>
      <c r="O18" s="38" t="s">
        <v>18</v>
      </c>
      <c r="P18" s="39">
        <f t="shared" si="5"/>
        <v>19670</v>
      </c>
      <c r="Q18" s="41">
        <f t="shared" si="2"/>
        <v>7455.2</v>
      </c>
      <c r="R18" s="48">
        <f t="shared" si="3"/>
        <v>27125.2</v>
      </c>
      <c r="S18" s="57">
        <v>27125.2</v>
      </c>
      <c r="T18" s="41">
        <f aca="true" t="shared" si="6" ref="T18:T56">R18-S18</f>
        <v>0</v>
      </c>
    </row>
    <row r="19" spans="1:20" ht="12.75">
      <c r="A19" s="3"/>
      <c r="B19" s="55" t="s">
        <v>80</v>
      </c>
      <c r="C19" s="54">
        <v>651.7</v>
      </c>
      <c r="D19" s="54">
        <v>9316</v>
      </c>
      <c r="E19" s="54">
        <v>2942.1</v>
      </c>
      <c r="F19" s="54"/>
      <c r="G19" s="54">
        <v>1812.8</v>
      </c>
      <c r="H19" s="54"/>
      <c r="I19" s="54"/>
      <c r="J19" s="54"/>
      <c r="K19" s="54">
        <v>3.2</v>
      </c>
      <c r="L19" s="54"/>
      <c r="M19" s="54">
        <v>154.2</v>
      </c>
      <c r="N19" s="20"/>
      <c r="O19" s="38"/>
      <c r="P19" s="39"/>
      <c r="Q19" s="41"/>
      <c r="R19" s="48"/>
      <c r="S19" s="57">
        <v>20260.4</v>
      </c>
      <c r="T19" s="41"/>
    </row>
    <row r="20" spans="1:20" ht="12.75">
      <c r="A20" s="3"/>
      <c r="B20" s="55" t="s">
        <v>9</v>
      </c>
      <c r="C20" s="58">
        <v>2016.7</v>
      </c>
      <c r="D20" s="58">
        <v>23958.9</v>
      </c>
      <c r="E20" s="58">
        <v>12766.9</v>
      </c>
      <c r="F20" s="58">
        <v>50</v>
      </c>
      <c r="G20" s="58">
        <v>1598.4</v>
      </c>
      <c r="H20" s="58"/>
      <c r="I20" s="58"/>
      <c r="J20" s="58">
        <v>0.1</v>
      </c>
      <c r="K20" s="58">
        <v>99.8</v>
      </c>
      <c r="L20" s="58"/>
      <c r="M20" s="58">
        <v>287.6</v>
      </c>
      <c r="N20" s="20"/>
      <c r="O20" s="38" t="s">
        <v>9</v>
      </c>
      <c r="P20" s="39">
        <f>SUM(C20:M20)</f>
        <v>40778.4</v>
      </c>
      <c r="Q20" s="41">
        <f>R77</f>
        <v>27992.2</v>
      </c>
      <c r="R20" s="48">
        <f>P20+Q20</f>
        <v>68770.6</v>
      </c>
      <c r="S20" s="57">
        <v>68770.6</v>
      </c>
      <c r="T20" s="41">
        <f t="shared" si="6"/>
        <v>0</v>
      </c>
    </row>
    <row r="21" spans="1:20" ht="12.75">
      <c r="A21" s="3"/>
      <c r="B21" s="55" t="s">
        <v>76</v>
      </c>
      <c r="C21" s="54">
        <v>2283.6</v>
      </c>
      <c r="D21" s="54">
        <v>4440.4</v>
      </c>
      <c r="E21" s="54">
        <v>2952.5</v>
      </c>
      <c r="F21" s="54">
        <v>111.4</v>
      </c>
      <c r="G21" s="54">
        <v>1477.8</v>
      </c>
      <c r="H21" s="36"/>
      <c r="I21" s="54"/>
      <c r="J21" s="54"/>
      <c r="K21" s="54"/>
      <c r="L21" s="54"/>
      <c r="M21" s="54">
        <v>100.1</v>
      </c>
      <c r="N21" s="20"/>
      <c r="O21" s="38" t="s">
        <v>76</v>
      </c>
      <c r="P21" s="39">
        <f t="shared" si="5"/>
        <v>11365.8</v>
      </c>
      <c r="Q21" s="41">
        <f>R78</f>
        <v>1833.1999999999998</v>
      </c>
      <c r="R21" s="48">
        <f t="shared" si="3"/>
        <v>13199</v>
      </c>
      <c r="S21" s="57">
        <v>13199</v>
      </c>
      <c r="T21" s="41">
        <f t="shared" si="6"/>
        <v>0</v>
      </c>
    </row>
    <row r="22" spans="1:20" ht="12.75">
      <c r="A22" s="3"/>
      <c r="B22" s="55" t="s">
        <v>61</v>
      </c>
      <c r="C22" s="54"/>
      <c r="D22" s="54">
        <v>18881</v>
      </c>
      <c r="E22" s="54">
        <v>6496.8</v>
      </c>
      <c r="F22" s="54"/>
      <c r="G22" s="54">
        <v>2903.1</v>
      </c>
      <c r="H22" s="36"/>
      <c r="I22" s="54"/>
      <c r="J22" s="54"/>
      <c r="K22" s="54"/>
      <c r="L22" s="54"/>
      <c r="M22" s="54">
        <v>343.4</v>
      </c>
      <c r="N22" s="20"/>
      <c r="O22" s="38" t="s">
        <v>61</v>
      </c>
      <c r="P22" s="39">
        <f t="shared" si="5"/>
        <v>28624.3</v>
      </c>
      <c r="Q22" s="41">
        <f>R79</f>
        <v>1307.3</v>
      </c>
      <c r="R22" s="48">
        <f t="shared" si="3"/>
        <v>29931.6</v>
      </c>
      <c r="S22" s="57">
        <v>29931.6</v>
      </c>
      <c r="T22" s="41">
        <f t="shared" si="6"/>
        <v>0</v>
      </c>
    </row>
    <row r="23" spans="1:20" ht="12.75">
      <c r="A23" s="3"/>
      <c r="B23" s="55" t="s">
        <v>54</v>
      </c>
      <c r="C23" s="54">
        <v>661.2</v>
      </c>
      <c r="D23" s="54">
        <v>11034.3</v>
      </c>
      <c r="E23" s="54">
        <v>2982.3</v>
      </c>
      <c r="F23" s="54">
        <v>42.5</v>
      </c>
      <c r="G23" s="54">
        <v>2654.1</v>
      </c>
      <c r="H23" s="35"/>
      <c r="I23" s="54"/>
      <c r="J23" s="54"/>
      <c r="K23" s="54"/>
      <c r="L23" s="54"/>
      <c r="M23" s="54">
        <v>203.3</v>
      </c>
      <c r="N23" s="20"/>
      <c r="O23" s="38" t="s">
        <v>54</v>
      </c>
      <c r="P23" s="39">
        <f t="shared" si="5"/>
        <v>17577.699999999997</v>
      </c>
      <c r="Q23" s="41">
        <f>R80</f>
        <v>2188.5</v>
      </c>
      <c r="R23" s="48">
        <f t="shared" si="3"/>
        <v>19766.199999999997</v>
      </c>
      <c r="S23" s="57">
        <v>19766.2</v>
      </c>
      <c r="T23" s="41">
        <f t="shared" si="6"/>
        <v>0</v>
      </c>
    </row>
    <row r="24" spans="1:20" ht="12.75">
      <c r="A24" s="3"/>
      <c r="B24" s="2" t="s">
        <v>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38" t="s">
        <v>0</v>
      </c>
      <c r="P24" s="39">
        <f t="shared" si="5"/>
        <v>0</v>
      </c>
      <c r="Q24" s="41">
        <f>R81</f>
        <v>0</v>
      </c>
      <c r="R24" s="48">
        <f t="shared" si="3"/>
        <v>0</v>
      </c>
      <c r="S24" s="41"/>
      <c r="T24" s="41">
        <f t="shared" si="6"/>
        <v>0</v>
      </c>
    </row>
    <row r="25" spans="1:30" s="11" customFormat="1" ht="12.75">
      <c r="A25" s="8"/>
      <c r="B25" s="9" t="s">
        <v>10</v>
      </c>
      <c r="C25" s="62">
        <f>SUM(C27:C56)</f>
        <v>30790.6</v>
      </c>
      <c r="D25" s="62">
        <f aca="true" t="shared" si="7" ref="D25:M25">SUM(D27:D56)</f>
        <v>152474.69999999998</v>
      </c>
      <c r="E25" s="62">
        <f t="shared" si="7"/>
        <v>50616</v>
      </c>
      <c r="F25" s="62">
        <f t="shared" si="7"/>
        <v>2830.6</v>
      </c>
      <c r="G25" s="62">
        <f t="shared" si="7"/>
        <v>22674.700000000004</v>
      </c>
      <c r="H25" s="62">
        <f t="shared" si="7"/>
        <v>0</v>
      </c>
      <c r="I25" s="62">
        <f t="shared" si="7"/>
        <v>0</v>
      </c>
      <c r="J25" s="62">
        <f t="shared" si="7"/>
        <v>11</v>
      </c>
      <c r="K25" s="62">
        <f t="shared" si="7"/>
        <v>1593.8999999999999</v>
      </c>
      <c r="L25" s="62">
        <f t="shared" si="7"/>
        <v>0</v>
      </c>
      <c r="M25" s="62">
        <f t="shared" si="7"/>
        <v>2336.4</v>
      </c>
      <c r="N25" s="23"/>
      <c r="O25" s="40" t="s">
        <v>10</v>
      </c>
      <c r="P25" s="39">
        <f>SUM(P27:P56)</f>
        <v>263327.89999999997</v>
      </c>
      <c r="Q25" s="39">
        <f>SUM(Q27:Q56)</f>
        <v>216034.29999999996</v>
      </c>
      <c r="R25" s="48">
        <f>SUM(R27:R56)</f>
        <v>479362.1999999999</v>
      </c>
      <c r="S25" s="39">
        <f>SUM(S27:S56)</f>
        <v>479362.1999999999</v>
      </c>
      <c r="T25" s="41">
        <f t="shared" si="6"/>
        <v>0</v>
      </c>
      <c r="W25" s="12"/>
      <c r="X25" s="12"/>
      <c r="Y25" s="12"/>
      <c r="Z25" s="12"/>
      <c r="AA25" s="12"/>
      <c r="AB25" s="12"/>
      <c r="AC25" s="12"/>
      <c r="AD25" s="12"/>
    </row>
    <row r="26" spans="1:20" ht="4.5" customHeight="1">
      <c r="A26" s="3"/>
      <c r="B26" s="2" t="s">
        <v>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38" t="s">
        <v>0</v>
      </c>
      <c r="P26" s="39">
        <f t="shared" si="5"/>
        <v>0</v>
      </c>
      <c r="Q26" s="41">
        <f aca="true" t="shared" si="8" ref="Q26:Q57">R83</f>
        <v>0</v>
      </c>
      <c r="R26" s="48">
        <f t="shared" si="3"/>
        <v>0</v>
      </c>
      <c r="S26" s="41"/>
      <c r="T26" s="41">
        <f t="shared" si="6"/>
        <v>0</v>
      </c>
    </row>
    <row r="27" spans="1:20" ht="12.75">
      <c r="A27" s="3"/>
      <c r="B27" s="5" t="s">
        <v>20</v>
      </c>
      <c r="C27" s="20">
        <v>2873.8</v>
      </c>
      <c r="D27" s="20">
        <v>2809.9</v>
      </c>
      <c r="E27" s="20">
        <v>114.9</v>
      </c>
      <c r="F27" s="20">
        <v>34.9</v>
      </c>
      <c r="G27" s="20">
        <v>325</v>
      </c>
      <c r="H27" s="20"/>
      <c r="I27" s="20"/>
      <c r="J27" s="20"/>
      <c r="K27" s="20"/>
      <c r="L27" s="20"/>
      <c r="M27" s="20">
        <v>25.5</v>
      </c>
      <c r="N27" s="20"/>
      <c r="O27" s="38" t="s">
        <v>20</v>
      </c>
      <c r="P27" s="39">
        <f t="shared" si="5"/>
        <v>6184</v>
      </c>
      <c r="Q27" s="41">
        <f t="shared" si="8"/>
        <v>11603.3</v>
      </c>
      <c r="R27" s="48">
        <f t="shared" si="3"/>
        <v>17787.3</v>
      </c>
      <c r="S27" s="57">
        <v>17787.3</v>
      </c>
      <c r="T27" s="41">
        <f t="shared" si="6"/>
        <v>0</v>
      </c>
    </row>
    <row r="28" spans="1:20" ht="12.75">
      <c r="A28" s="3"/>
      <c r="B28" s="5" t="s">
        <v>21</v>
      </c>
      <c r="C28" s="20">
        <v>194</v>
      </c>
      <c r="D28" s="20">
        <v>8350.2</v>
      </c>
      <c r="E28" s="20">
        <v>3395.6</v>
      </c>
      <c r="F28" s="20">
        <v>18.4</v>
      </c>
      <c r="G28" s="20">
        <v>127.1</v>
      </c>
      <c r="H28" s="20"/>
      <c r="I28" s="20"/>
      <c r="J28" s="20"/>
      <c r="K28" s="20">
        <v>124.5</v>
      </c>
      <c r="L28" s="20"/>
      <c r="M28" s="20">
        <v>107.9</v>
      </c>
      <c r="N28" s="20"/>
      <c r="O28" s="38" t="s">
        <v>21</v>
      </c>
      <c r="P28" s="39">
        <f t="shared" si="5"/>
        <v>12317.7</v>
      </c>
      <c r="Q28" s="41">
        <f t="shared" si="8"/>
        <v>4261.6</v>
      </c>
      <c r="R28" s="48">
        <f t="shared" si="3"/>
        <v>16579.300000000003</v>
      </c>
      <c r="S28" s="57">
        <v>16579.3</v>
      </c>
      <c r="T28" s="41">
        <f t="shared" si="6"/>
        <v>0</v>
      </c>
    </row>
    <row r="29" spans="1:20" ht="12.75">
      <c r="A29" s="3"/>
      <c r="B29" s="5" t="s">
        <v>22</v>
      </c>
      <c r="C29" s="20">
        <v>1.3</v>
      </c>
      <c r="D29" s="20">
        <v>21016.8</v>
      </c>
      <c r="E29" s="20">
        <v>957.2</v>
      </c>
      <c r="F29" s="20"/>
      <c r="G29" s="20">
        <v>7</v>
      </c>
      <c r="H29" s="20"/>
      <c r="I29" s="20"/>
      <c r="J29" s="20"/>
      <c r="K29" s="20">
        <v>140</v>
      </c>
      <c r="L29" s="20"/>
      <c r="M29" s="20">
        <v>205</v>
      </c>
      <c r="N29" s="20"/>
      <c r="O29" s="38" t="s">
        <v>22</v>
      </c>
      <c r="P29" s="39">
        <f t="shared" si="5"/>
        <v>22327.3</v>
      </c>
      <c r="Q29" s="41">
        <f t="shared" si="8"/>
        <v>7237.3</v>
      </c>
      <c r="R29" s="48">
        <f t="shared" si="3"/>
        <v>29564.6</v>
      </c>
      <c r="S29" s="57">
        <v>29564.6</v>
      </c>
      <c r="T29" s="41">
        <f t="shared" si="6"/>
        <v>0</v>
      </c>
    </row>
    <row r="30" spans="1:20" ht="12.75">
      <c r="A30" s="3"/>
      <c r="B30" s="5" t="s">
        <v>23</v>
      </c>
      <c r="C30" s="20">
        <v>339.3</v>
      </c>
      <c r="D30" s="20">
        <v>6404.3</v>
      </c>
      <c r="E30" s="20">
        <v>415.6</v>
      </c>
      <c r="F30" s="20"/>
      <c r="G30" s="20">
        <v>0.5</v>
      </c>
      <c r="H30" s="20"/>
      <c r="I30" s="20"/>
      <c r="J30" s="20"/>
      <c r="K30" s="20">
        <v>10.6</v>
      </c>
      <c r="L30" s="20"/>
      <c r="M30" s="20">
        <v>51.4</v>
      </c>
      <c r="N30" s="20"/>
      <c r="O30" s="38" t="s">
        <v>23</v>
      </c>
      <c r="P30" s="39">
        <f t="shared" si="5"/>
        <v>7221.700000000001</v>
      </c>
      <c r="Q30" s="41">
        <f t="shared" si="8"/>
        <v>186.4</v>
      </c>
      <c r="R30" s="48">
        <f t="shared" si="3"/>
        <v>7408.1</v>
      </c>
      <c r="S30" s="57">
        <v>7408.1</v>
      </c>
      <c r="T30" s="41">
        <f t="shared" si="6"/>
        <v>0</v>
      </c>
    </row>
    <row r="31" spans="1:20" ht="12.75">
      <c r="A31" s="3"/>
      <c r="B31" s="5" t="s">
        <v>24</v>
      </c>
      <c r="C31" s="20">
        <v>1829.6</v>
      </c>
      <c r="D31" s="20">
        <v>4106.7</v>
      </c>
      <c r="E31" s="20">
        <v>1165.2</v>
      </c>
      <c r="F31" s="20">
        <v>174</v>
      </c>
      <c r="G31" s="20">
        <v>4799.4</v>
      </c>
      <c r="H31" s="20"/>
      <c r="I31" s="20"/>
      <c r="J31" s="20"/>
      <c r="K31" s="20">
        <v>10.2</v>
      </c>
      <c r="L31" s="20"/>
      <c r="M31" s="20">
        <v>113</v>
      </c>
      <c r="N31" s="20"/>
      <c r="O31" s="38" t="s">
        <v>24</v>
      </c>
      <c r="P31" s="39">
        <f t="shared" si="5"/>
        <v>12198.099999999999</v>
      </c>
      <c r="Q31" s="41">
        <f t="shared" si="8"/>
        <v>9049.4</v>
      </c>
      <c r="R31" s="48">
        <f t="shared" si="3"/>
        <v>21247.5</v>
      </c>
      <c r="S31" s="57">
        <v>21247.5</v>
      </c>
      <c r="T31" s="41">
        <f t="shared" si="6"/>
        <v>0</v>
      </c>
    </row>
    <row r="32" spans="1:20" ht="12.75">
      <c r="A32" s="3"/>
      <c r="B32" s="5" t="s">
        <v>25</v>
      </c>
      <c r="C32" s="20">
        <v>1193.5</v>
      </c>
      <c r="D32" s="20">
        <v>1238.5</v>
      </c>
      <c r="E32" s="20">
        <v>719.7</v>
      </c>
      <c r="F32" s="24">
        <v>212.4</v>
      </c>
      <c r="G32" s="20">
        <v>5964.6</v>
      </c>
      <c r="H32" s="20"/>
      <c r="I32" s="20"/>
      <c r="J32" s="20"/>
      <c r="K32" s="20"/>
      <c r="L32" s="20"/>
      <c r="M32" s="20">
        <v>227.6</v>
      </c>
      <c r="N32" s="20"/>
      <c r="O32" s="38" t="s">
        <v>25</v>
      </c>
      <c r="P32" s="39">
        <f t="shared" si="5"/>
        <v>9556.300000000001</v>
      </c>
      <c r="Q32" s="41">
        <f t="shared" si="8"/>
        <v>4929.4</v>
      </c>
      <c r="R32" s="48">
        <f t="shared" si="3"/>
        <v>14485.7</v>
      </c>
      <c r="S32" s="57">
        <v>14485.7</v>
      </c>
      <c r="T32" s="41">
        <f t="shared" si="6"/>
        <v>0</v>
      </c>
    </row>
    <row r="33" spans="1:20" ht="12.75">
      <c r="A33" s="3"/>
      <c r="B33" s="5" t="s">
        <v>26</v>
      </c>
      <c r="C33" s="20">
        <v>1844.2</v>
      </c>
      <c r="D33" s="20">
        <v>11142.7</v>
      </c>
      <c r="E33" s="20">
        <v>7627.3</v>
      </c>
      <c r="F33" s="20">
        <v>115.2</v>
      </c>
      <c r="G33" s="20">
        <v>125.5</v>
      </c>
      <c r="H33" s="20"/>
      <c r="I33" s="20"/>
      <c r="J33" s="20"/>
      <c r="K33" s="20">
        <v>349.3</v>
      </c>
      <c r="L33" s="20"/>
      <c r="M33" s="20">
        <v>68.3</v>
      </c>
      <c r="N33" s="20"/>
      <c r="O33" s="38" t="s">
        <v>26</v>
      </c>
      <c r="P33" s="39">
        <f t="shared" si="5"/>
        <v>21272.5</v>
      </c>
      <c r="Q33" s="41">
        <f t="shared" si="8"/>
        <v>26121.8</v>
      </c>
      <c r="R33" s="48">
        <f t="shared" si="3"/>
        <v>47394.3</v>
      </c>
      <c r="S33" s="57">
        <v>47394.3</v>
      </c>
      <c r="T33" s="41">
        <f t="shared" si="6"/>
        <v>0</v>
      </c>
    </row>
    <row r="34" spans="1:20" ht="12.75">
      <c r="A34" s="3"/>
      <c r="B34" s="5" t="s">
        <v>27</v>
      </c>
      <c r="C34" s="20">
        <v>903</v>
      </c>
      <c r="D34" s="20">
        <v>13736.8</v>
      </c>
      <c r="E34" s="20">
        <v>150.9</v>
      </c>
      <c r="F34" s="20">
        <v>261.1</v>
      </c>
      <c r="G34" s="20">
        <v>5</v>
      </c>
      <c r="H34" s="20"/>
      <c r="I34" s="20"/>
      <c r="J34" s="20"/>
      <c r="K34" s="20"/>
      <c r="L34" s="20"/>
      <c r="M34" s="20">
        <v>119</v>
      </c>
      <c r="N34" s="20"/>
      <c r="O34" s="38" t="s">
        <v>27</v>
      </c>
      <c r="P34" s="39">
        <f t="shared" si="5"/>
        <v>15175.8</v>
      </c>
      <c r="Q34" s="41">
        <f t="shared" si="8"/>
        <v>2986.9999999999995</v>
      </c>
      <c r="R34" s="48">
        <f t="shared" si="3"/>
        <v>18162.8</v>
      </c>
      <c r="S34" s="57">
        <v>18162.8</v>
      </c>
      <c r="T34" s="41">
        <f t="shared" si="6"/>
        <v>0</v>
      </c>
    </row>
    <row r="35" spans="1:20" ht="12.75">
      <c r="A35" s="3"/>
      <c r="B35" s="5" t="s">
        <v>28</v>
      </c>
      <c r="C35" s="20">
        <v>1019.2</v>
      </c>
      <c r="D35" s="20">
        <v>6676.7</v>
      </c>
      <c r="E35" s="20">
        <v>376.8</v>
      </c>
      <c r="F35" s="20">
        <v>60.8</v>
      </c>
      <c r="G35" s="20"/>
      <c r="H35" s="20"/>
      <c r="I35" s="20"/>
      <c r="J35" s="20"/>
      <c r="K35" s="20"/>
      <c r="L35" s="20"/>
      <c r="M35" s="20">
        <v>65.4</v>
      </c>
      <c r="N35" s="20"/>
      <c r="O35" s="38" t="s">
        <v>28</v>
      </c>
      <c r="P35" s="39">
        <f t="shared" si="5"/>
        <v>8198.9</v>
      </c>
      <c r="Q35" s="41">
        <f t="shared" si="8"/>
        <v>4915.8</v>
      </c>
      <c r="R35" s="48">
        <f t="shared" si="3"/>
        <v>13114.7</v>
      </c>
      <c r="S35" s="57">
        <v>13114.7</v>
      </c>
      <c r="T35" s="41">
        <f t="shared" si="6"/>
        <v>0</v>
      </c>
    </row>
    <row r="36" spans="1:20" ht="12.75">
      <c r="A36" s="3"/>
      <c r="B36" s="5" t="s">
        <v>29</v>
      </c>
      <c r="C36" s="20">
        <v>2918.3</v>
      </c>
      <c r="D36" s="20">
        <v>659.9</v>
      </c>
      <c r="E36" s="20">
        <v>139.8</v>
      </c>
      <c r="F36" s="20">
        <v>61.3</v>
      </c>
      <c r="G36" s="20">
        <v>39.5</v>
      </c>
      <c r="H36" s="20"/>
      <c r="I36" s="20"/>
      <c r="J36" s="20"/>
      <c r="K36" s="20"/>
      <c r="L36" s="20"/>
      <c r="M36" s="20">
        <v>7.7</v>
      </c>
      <c r="N36" s="20"/>
      <c r="O36" s="38" t="s">
        <v>29</v>
      </c>
      <c r="P36" s="39">
        <f t="shared" si="5"/>
        <v>3826.5000000000005</v>
      </c>
      <c r="Q36" s="41">
        <f t="shared" si="8"/>
        <v>15167</v>
      </c>
      <c r="R36" s="48">
        <f t="shared" si="3"/>
        <v>18993.5</v>
      </c>
      <c r="S36" s="57">
        <v>18993.5</v>
      </c>
      <c r="T36" s="41">
        <f t="shared" si="6"/>
        <v>0</v>
      </c>
    </row>
    <row r="37" spans="1:20" ht="12.75">
      <c r="A37" s="3"/>
      <c r="B37" s="5" t="s">
        <v>30</v>
      </c>
      <c r="C37" s="20">
        <v>239.8</v>
      </c>
      <c r="D37" s="20">
        <v>422.7</v>
      </c>
      <c r="E37" s="20">
        <v>373.7</v>
      </c>
      <c r="F37" s="20"/>
      <c r="G37" s="20">
        <v>14.9</v>
      </c>
      <c r="H37" s="20"/>
      <c r="I37" s="20"/>
      <c r="J37" s="20"/>
      <c r="K37" s="20"/>
      <c r="L37" s="20"/>
      <c r="M37" s="20">
        <v>6.9</v>
      </c>
      <c r="N37" s="20"/>
      <c r="O37" s="38" t="s">
        <v>30</v>
      </c>
      <c r="P37" s="39">
        <f t="shared" si="5"/>
        <v>1058.0000000000002</v>
      </c>
      <c r="Q37" s="41">
        <f t="shared" si="8"/>
        <v>15564.900000000001</v>
      </c>
      <c r="R37" s="48">
        <f t="shared" si="3"/>
        <v>16622.9</v>
      </c>
      <c r="S37" s="57">
        <v>16622.9</v>
      </c>
      <c r="T37" s="41">
        <f t="shared" si="6"/>
        <v>0</v>
      </c>
    </row>
    <row r="38" spans="1:20" ht="12.75">
      <c r="A38" s="3"/>
      <c r="B38" s="5" t="s">
        <v>31</v>
      </c>
      <c r="C38" s="20">
        <v>1105.4</v>
      </c>
      <c r="D38" s="20">
        <v>416.6</v>
      </c>
      <c r="E38" s="20">
        <v>35.3</v>
      </c>
      <c r="F38" s="20">
        <v>53.3</v>
      </c>
      <c r="G38" s="20"/>
      <c r="H38" s="20"/>
      <c r="I38" s="20"/>
      <c r="J38" s="20"/>
      <c r="K38" s="20"/>
      <c r="L38" s="20"/>
      <c r="M38" s="20">
        <v>3.6</v>
      </c>
      <c r="N38" s="20"/>
      <c r="O38" s="38" t="s">
        <v>31</v>
      </c>
      <c r="P38" s="39">
        <f t="shared" si="5"/>
        <v>1614.1999999999998</v>
      </c>
      <c r="Q38" s="41">
        <f t="shared" si="8"/>
        <v>897.8</v>
      </c>
      <c r="R38" s="48">
        <f t="shared" si="3"/>
        <v>2512</v>
      </c>
      <c r="S38" s="57">
        <v>2512</v>
      </c>
      <c r="T38" s="41">
        <f t="shared" si="6"/>
        <v>0</v>
      </c>
    </row>
    <row r="39" spans="1:20" ht="12.75">
      <c r="A39" s="3"/>
      <c r="B39" s="5" t="s">
        <v>32</v>
      </c>
      <c r="C39" s="20">
        <v>962.3</v>
      </c>
      <c r="D39" s="20">
        <v>5307.9</v>
      </c>
      <c r="E39" s="20">
        <v>811.3</v>
      </c>
      <c r="F39" s="20"/>
      <c r="G39" s="20"/>
      <c r="H39" s="24"/>
      <c r="I39" s="20"/>
      <c r="J39" s="20"/>
      <c r="K39" s="20"/>
      <c r="L39" s="20"/>
      <c r="M39" s="20">
        <v>44.2</v>
      </c>
      <c r="N39" s="20"/>
      <c r="O39" s="38" t="s">
        <v>32</v>
      </c>
      <c r="P39" s="39">
        <f t="shared" si="5"/>
        <v>7125.7</v>
      </c>
      <c r="Q39" s="41">
        <f t="shared" si="8"/>
        <v>19323</v>
      </c>
      <c r="R39" s="48">
        <f t="shared" si="3"/>
        <v>26448.7</v>
      </c>
      <c r="S39" s="57">
        <v>26448.7</v>
      </c>
      <c r="T39" s="41">
        <f t="shared" si="6"/>
        <v>0</v>
      </c>
    </row>
    <row r="40" spans="1:20" ht="12.75">
      <c r="A40" s="3"/>
      <c r="B40" s="5" t="s">
        <v>33</v>
      </c>
      <c r="C40" s="20">
        <v>2618.1</v>
      </c>
      <c r="D40" s="20">
        <v>507.6</v>
      </c>
      <c r="E40" s="20">
        <v>146.7</v>
      </c>
      <c r="F40" s="20">
        <v>432.2</v>
      </c>
      <c r="G40" s="20">
        <v>124.2</v>
      </c>
      <c r="H40" s="21"/>
      <c r="I40" s="20"/>
      <c r="J40" s="20"/>
      <c r="K40" s="20"/>
      <c r="L40" s="20"/>
      <c r="M40" s="20">
        <v>9.3</v>
      </c>
      <c r="N40" s="20"/>
      <c r="O40" s="38" t="s">
        <v>33</v>
      </c>
      <c r="P40" s="39">
        <f t="shared" si="5"/>
        <v>3838.0999999999995</v>
      </c>
      <c r="Q40" s="41">
        <f t="shared" si="8"/>
        <v>3334.1000000000004</v>
      </c>
      <c r="R40" s="48">
        <f t="shared" si="3"/>
        <v>7172.2</v>
      </c>
      <c r="S40" s="57">
        <v>7172.2</v>
      </c>
      <c r="T40" s="41">
        <f t="shared" si="6"/>
        <v>0</v>
      </c>
    </row>
    <row r="41" spans="1:20" ht="12.75">
      <c r="A41" s="3"/>
      <c r="B41" s="5" t="s">
        <v>34</v>
      </c>
      <c r="C41" s="20">
        <v>751.6</v>
      </c>
      <c r="D41" s="20">
        <v>316.8</v>
      </c>
      <c r="E41" s="20">
        <v>103.8</v>
      </c>
      <c r="F41" s="20">
        <v>19.9</v>
      </c>
      <c r="G41" s="20">
        <v>147</v>
      </c>
      <c r="H41" s="21"/>
      <c r="I41" s="20"/>
      <c r="J41" s="20"/>
      <c r="K41" s="20"/>
      <c r="L41" s="20"/>
      <c r="M41" s="20">
        <v>6.1</v>
      </c>
      <c r="N41" s="20"/>
      <c r="O41" s="38" t="s">
        <v>34</v>
      </c>
      <c r="P41" s="39">
        <f t="shared" si="5"/>
        <v>1345.2</v>
      </c>
      <c r="Q41" s="41">
        <f t="shared" si="8"/>
        <v>22490.7</v>
      </c>
      <c r="R41" s="48">
        <f t="shared" si="3"/>
        <v>23835.9</v>
      </c>
      <c r="S41" s="57">
        <v>23835.9</v>
      </c>
      <c r="T41" s="41">
        <f t="shared" si="6"/>
        <v>0</v>
      </c>
    </row>
    <row r="42" spans="1:20" ht="12.75">
      <c r="A42" s="3"/>
      <c r="B42" s="5" t="s">
        <v>35</v>
      </c>
      <c r="C42" s="20">
        <v>2261.7</v>
      </c>
      <c r="D42" s="20">
        <v>740.7</v>
      </c>
      <c r="E42" s="20">
        <v>315.5</v>
      </c>
      <c r="F42" s="20">
        <v>399.5</v>
      </c>
      <c r="G42" s="20">
        <v>106</v>
      </c>
      <c r="H42" s="24"/>
      <c r="I42" s="20"/>
      <c r="J42" s="20"/>
      <c r="K42" s="20"/>
      <c r="L42" s="20"/>
      <c r="M42" s="20">
        <v>12.9</v>
      </c>
      <c r="N42" s="20"/>
      <c r="O42" s="38" t="s">
        <v>35</v>
      </c>
      <c r="P42" s="39">
        <f t="shared" si="5"/>
        <v>3836.2999999999997</v>
      </c>
      <c r="Q42" s="41">
        <f t="shared" si="8"/>
        <v>845.3000000000001</v>
      </c>
      <c r="R42" s="48">
        <f t="shared" si="3"/>
        <v>4681.599999999999</v>
      </c>
      <c r="S42" s="57">
        <v>4681.6</v>
      </c>
      <c r="T42" s="41">
        <f t="shared" si="6"/>
        <v>0</v>
      </c>
    </row>
    <row r="43" spans="1:20" ht="12.75">
      <c r="A43" s="3"/>
      <c r="B43" s="5" t="s">
        <v>36</v>
      </c>
      <c r="C43" s="20">
        <v>1115.9</v>
      </c>
      <c r="D43" s="20">
        <v>1411.9</v>
      </c>
      <c r="E43" s="20">
        <v>580.8</v>
      </c>
      <c r="F43" s="20"/>
      <c r="G43" s="20">
        <v>3814.3</v>
      </c>
      <c r="H43" s="24"/>
      <c r="I43" s="20"/>
      <c r="J43" s="20"/>
      <c r="K43" s="20"/>
      <c r="L43" s="20"/>
      <c r="M43" s="20">
        <v>123.7</v>
      </c>
      <c r="N43" s="20"/>
      <c r="O43" s="38" t="s">
        <v>36</v>
      </c>
      <c r="P43" s="39">
        <f t="shared" si="5"/>
        <v>7046.6</v>
      </c>
      <c r="Q43" s="41">
        <f t="shared" si="8"/>
        <v>5160.299999999999</v>
      </c>
      <c r="R43" s="48">
        <f t="shared" si="3"/>
        <v>12206.9</v>
      </c>
      <c r="S43" s="57">
        <v>12206.9</v>
      </c>
      <c r="T43" s="41">
        <f t="shared" si="6"/>
        <v>0</v>
      </c>
    </row>
    <row r="44" spans="1:20" ht="12.75">
      <c r="A44" s="3"/>
      <c r="B44" s="5" t="s">
        <v>37</v>
      </c>
      <c r="C44" s="20">
        <v>281</v>
      </c>
      <c r="D44" s="20">
        <v>4531.7</v>
      </c>
      <c r="E44" s="20">
        <v>400.8</v>
      </c>
      <c r="F44" s="20"/>
      <c r="G44" s="20"/>
      <c r="H44" s="22"/>
      <c r="I44" s="20"/>
      <c r="J44" s="20"/>
      <c r="K44" s="20"/>
      <c r="L44" s="20"/>
      <c r="M44" s="20">
        <v>25</v>
      </c>
      <c r="N44" s="20"/>
      <c r="O44" s="38" t="s">
        <v>37</v>
      </c>
      <c r="P44" s="39">
        <f t="shared" si="5"/>
        <v>5238.5</v>
      </c>
      <c r="Q44" s="41">
        <f t="shared" si="8"/>
        <v>5320.799999999999</v>
      </c>
      <c r="R44" s="48">
        <f t="shared" si="3"/>
        <v>10559.3</v>
      </c>
      <c r="S44" s="57">
        <v>10559.3</v>
      </c>
      <c r="T44" s="41">
        <f t="shared" si="6"/>
        <v>0</v>
      </c>
    </row>
    <row r="45" spans="1:20" ht="12.75">
      <c r="A45" s="3"/>
      <c r="B45" s="5" t="s">
        <v>38</v>
      </c>
      <c r="C45" s="20">
        <v>488.8</v>
      </c>
      <c r="D45" s="20">
        <v>3505.1</v>
      </c>
      <c r="E45" s="20">
        <v>4573.5</v>
      </c>
      <c r="F45" s="20"/>
      <c r="G45" s="20">
        <v>327.2</v>
      </c>
      <c r="H45" s="21"/>
      <c r="I45" s="20"/>
      <c r="J45" s="20"/>
      <c r="K45" s="20">
        <v>130.7</v>
      </c>
      <c r="L45" s="20"/>
      <c r="M45" s="20">
        <v>94.7</v>
      </c>
      <c r="N45" s="20"/>
      <c r="O45" s="38" t="s">
        <v>38</v>
      </c>
      <c r="P45" s="39">
        <f t="shared" si="5"/>
        <v>9120.000000000002</v>
      </c>
      <c r="Q45" s="41">
        <f t="shared" si="8"/>
        <v>5927.599999999999</v>
      </c>
      <c r="R45" s="48">
        <f t="shared" si="3"/>
        <v>15047.600000000002</v>
      </c>
      <c r="S45" s="57">
        <v>15047.6</v>
      </c>
      <c r="T45" s="41">
        <f t="shared" si="6"/>
        <v>0</v>
      </c>
    </row>
    <row r="46" spans="1:20" ht="12.75">
      <c r="A46" s="3"/>
      <c r="B46" s="5" t="s">
        <v>39</v>
      </c>
      <c r="C46" s="20">
        <v>708.6</v>
      </c>
      <c r="D46" s="20">
        <v>435.6</v>
      </c>
      <c r="E46" s="20">
        <v>151.9</v>
      </c>
      <c r="F46" s="20"/>
      <c r="G46" s="20">
        <v>32</v>
      </c>
      <c r="H46" s="24"/>
      <c r="I46" s="20"/>
      <c r="J46" s="20"/>
      <c r="K46" s="20"/>
      <c r="L46" s="20"/>
      <c r="M46" s="20">
        <v>6.9</v>
      </c>
      <c r="N46" s="20"/>
      <c r="O46" s="38" t="s">
        <v>39</v>
      </c>
      <c r="P46" s="39">
        <f t="shared" si="5"/>
        <v>1335.0000000000002</v>
      </c>
      <c r="Q46" s="41">
        <f t="shared" si="8"/>
        <v>671.2</v>
      </c>
      <c r="R46" s="48">
        <f t="shared" si="3"/>
        <v>2006.2000000000003</v>
      </c>
      <c r="S46" s="57">
        <v>2006.2</v>
      </c>
      <c r="T46" s="41">
        <f t="shared" si="6"/>
        <v>0</v>
      </c>
    </row>
    <row r="47" spans="1:20" ht="12.75">
      <c r="A47" s="3"/>
      <c r="B47" s="5" t="s">
        <v>40</v>
      </c>
      <c r="C47" s="20">
        <v>1164.6</v>
      </c>
      <c r="D47" s="20">
        <v>1889.9</v>
      </c>
      <c r="E47" s="20">
        <v>395.1</v>
      </c>
      <c r="F47" s="20"/>
      <c r="G47" s="20">
        <v>64.7</v>
      </c>
      <c r="H47" s="24"/>
      <c r="I47" s="20"/>
      <c r="J47" s="20"/>
      <c r="K47" s="20">
        <v>1.3</v>
      </c>
      <c r="L47" s="20"/>
      <c r="M47" s="20">
        <v>23.6</v>
      </c>
      <c r="N47" s="20"/>
      <c r="O47" s="38" t="s">
        <v>40</v>
      </c>
      <c r="P47" s="39">
        <f t="shared" si="5"/>
        <v>3539.2</v>
      </c>
      <c r="Q47" s="41">
        <f t="shared" si="8"/>
        <v>5864.3</v>
      </c>
      <c r="R47" s="48">
        <f t="shared" si="3"/>
        <v>9403.5</v>
      </c>
      <c r="S47" s="57">
        <v>9403.5</v>
      </c>
      <c r="T47" s="41">
        <f t="shared" si="6"/>
        <v>0</v>
      </c>
    </row>
    <row r="48" spans="1:20" ht="12.75">
      <c r="A48" s="3"/>
      <c r="B48" s="5" t="s">
        <v>41</v>
      </c>
      <c r="C48" s="20">
        <v>178.1</v>
      </c>
      <c r="D48" s="20">
        <v>4902.1</v>
      </c>
      <c r="E48" s="20">
        <v>6463.8</v>
      </c>
      <c r="F48" s="20">
        <v>836.1</v>
      </c>
      <c r="G48" s="20">
        <v>223.3</v>
      </c>
      <c r="H48" s="24"/>
      <c r="I48" s="20"/>
      <c r="J48" s="20"/>
      <c r="K48" s="20">
        <v>215.5</v>
      </c>
      <c r="L48" s="20"/>
      <c r="M48" s="20">
        <v>98.9</v>
      </c>
      <c r="N48" s="20"/>
      <c r="O48" s="38" t="s">
        <v>41</v>
      </c>
      <c r="P48" s="39">
        <f t="shared" si="5"/>
        <v>12917.8</v>
      </c>
      <c r="Q48" s="41">
        <f t="shared" si="8"/>
        <v>10383.5</v>
      </c>
      <c r="R48" s="48">
        <f t="shared" si="3"/>
        <v>23301.3</v>
      </c>
      <c r="S48" s="57">
        <v>23301.3</v>
      </c>
      <c r="T48" s="41">
        <f t="shared" si="6"/>
        <v>0</v>
      </c>
    </row>
    <row r="49" spans="1:20" ht="12.75">
      <c r="A49" s="3"/>
      <c r="B49" s="5" t="s">
        <v>42</v>
      </c>
      <c r="C49" s="51">
        <v>2566.3</v>
      </c>
      <c r="D49" s="51">
        <v>1551.4</v>
      </c>
      <c r="E49" s="51">
        <v>204.8</v>
      </c>
      <c r="F49" s="51"/>
      <c r="G49" s="51">
        <v>1509</v>
      </c>
      <c r="H49" s="35"/>
      <c r="I49" s="51"/>
      <c r="J49" s="51"/>
      <c r="K49" s="51"/>
      <c r="L49" s="51"/>
      <c r="M49" s="51">
        <v>22.3</v>
      </c>
      <c r="N49" s="51"/>
      <c r="O49" s="38" t="s">
        <v>42</v>
      </c>
      <c r="P49" s="39">
        <f t="shared" si="5"/>
        <v>5853.800000000001</v>
      </c>
      <c r="Q49" s="41">
        <f t="shared" si="8"/>
        <v>10644.2</v>
      </c>
      <c r="R49" s="48">
        <f t="shared" si="3"/>
        <v>16498</v>
      </c>
      <c r="S49" s="57">
        <v>16498</v>
      </c>
      <c r="T49" s="41">
        <f t="shared" si="6"/>
        <v>0</v>
      </c>
    </row>
    <row r="50" spans="1:20" ht="12.75">
      <c r="A50" s="3"/>
      <c r="B50" s="5" t="s">
        <v>43</v>
      </c>
      <c r="C50" s="51">
        <v>493.9</v>
      </c>
      <c r="D50" s="51">
        <v>12931.7</v>
      </c>
      <c r="E50" s="51">
        <v>5667.2</v>
      </c>
      <c r="F50" s="51">
        <v>75.6</v>
      </c>
      <c r="G50" s="51">
        <v>41.9</v>
      </c>
      <c r="H50" s="35"/>
      <c r="I50" s="51"/>
      <c r="J50" s="51"/>
      <c r="K50" s="51">
        <v>284.3</v>
      </c>
      <c r="L50" s="51"/>
      <c r="M50" s="51">
        <v>215.2</v>
      </c>
      <c r="N50" s="51"/>
      <c r="O50" s="38" t="s">
        <v>43</v>
      </c>
      <c r="P50" s="39">
        <f t="shared" si="5"/>
        <v>19709.8</v>
      </c>
      <c r="Q50" s="41">
        <f t="shared" si="8"/>
        <v>3857.5</v>
      </c>
      <c r="R50" s="48">
        <f t="shared" si="3"/>
        <v>23567.3</v>
      </c>
      <c r="S50" s="57">
        <v>23567.3</v>
      </c>
      <c r="T50" s="41">
        <f t="shared" si="6"/>
        <v>0</v>
      </c>
    </row>
    <row r="51" spans="1:20" ht="12.75">
      <c r="A51" s="3"/>
      <c r="B51" s="5" t="s">
        <v>44</v>
      </c>
      <c r="C51" s="51">
        <v>341.4</v>
      </c>
      <c r="D51" s="51">
        <v>15324.2</v>
      </c>
      <c r="E51" s="51">
        <v>506.9</v>
      </c>
      <c r="F51" s="51">
        <v>56.5</v>
      </c>
      <c r="G51" s="51"/>
      <c r="H51" s="35"/>
      <c r="I51" s="51"/>
      <c r="J51" s="51"/>
      <c r="K51" s="51">
        <v>32.1</v>
      </c>
      <c r="L51" s="51"/>
      <c r="M51" s="51">
        <v>133.6</v>
      </c>
      <c r="N51" s="51"/>
      <c r="O51" s="38" t="s">
        <v>44</v>
      </c>
      <c r="P51" s="39">
        <f t="shared" si="5"/>
        <v>16394.7</v>
      </c>
      <c r="Q51" s="41">
        <f t="shared" si="8"/>
        <v>5723.3</v>
      </c>
      <c r="R51" s="48">
        <f t="shared" si="3"/>
        <v>22118</v>
      </c>
      <c r="S51" s="57">
        <v>22118</v>
      </c>
      <c r="T51" s="41">
        <f t="shared" si="6"/>
        <v>0</v>
      </c>
    </row>
    <row r="52" spans="1:20" ht="12.75">
      <c r="A52" s="3"/>
      <c r="B52" s="5" t="s">
        <v>45</v>
      </c>
      <c r="C52" s="51">
        <v>380.6</v>
      </c>
      <c r="D52" s="51">
        <v>5450.4</v>
      </c>
      <c r="E52" s="51">
        <v>3170.8</v>
      </c>
      <c r="F52" s="51"/>
      <c r="G52" s="51">
        <v>24.2</v>
      </c>
      <c r="H52" s="35"/>
      <c r="I52" s="51"/>
      <c r="J52" s="51">
        <v>10.4</v>
      </c>
      <c r="K52" s="51">
        <v>80.9</v>
      </c>
      <c r="L52" s="51"/>
      <c r="M52" s="51">
        <v>99.3</v>
      </c>
      <c r="N52" s="51"/>
      <c r="O52" s="38" t="s">
        <v>45</v>
      </c>
      <c r="P52" s="39">
        <f t="shared" si="5"/>
        <v>9216.599999999999</v>
      </c>
      <c r="Q52" s="41">
        <f t="shared" si="8"/>
        <v>5388.9</v>
      </c>
      <c r="R52" s="48">
        <f t="shared" si="3"/>
        <v>14605.499999999998</v>
      </c>
      <c r="S52" s="57">
        <v>14605.5</v>
      </c>
      <c r="T52" s="41">
        <f t="shared" si="6"/>
        <v>0</v>
      </c>
    </row>
    <row r="53" spans="1:20" ht="12.75">
      <c r="A53" s="3"/>
      <c r="B53" s="5" t="s">
        <v>46</v>
      </c>
      <c r="C53" s="51">
        <v>417.5</v>
      </c>
      <c r="D53" s="51">
        <v>4928.2</v>
      </c>
      <c r="E53" s="51">
        <v>2198.5</v>
      </c>
      <c r="F53" s="51">
        <v>15.6</v>
      </c>
      <c r="G53" s="51">
        <v>2249.2</v>
      </c>
      <c r="H53" s="35"/>
      <c r="I53" s="51"/>
      <c r="J53" s="51"/>
      <c r="K53" s="51">
        <v>10.5</v>
      </c>
      <c r="L53" s="51"/>
      <c r="M53" s="51">
        <v>105</v>
      </c>
      <c r="N53" s="51"/>
      <c r="O53" s="38" t="s">
        <v>46</v>
      </c>
      <c r="P53" s="39">
        <f t="shared" si="5"/>
        <v>9924.5</v>
      </c>
      <c r="Q53" s="41">
        <f t="shared" si="8"/>
        <v>1532.5</v>
      </c>
      <c r="R53" s="48">
        <f t="shared" si="3"/>
        <v>11457</v>
      </c>
      <c r="S53" s="57">
        <v>11457</v>
      </c>
      <c r="T53" s="41">
        <f t="shared" si="6"/>
        <v>0</v>
      </c>
    </row>
    <row r="54" spans="1:20" ht="12.75">
      <c r="A54" s="3"/>
      <c r="B54" s="5" t="s">
        <v>55</v>
      </c>
      <c r="C54" s="51">
        <v>239.2</v>
      </c>
      <c r="D54" s="51">
        <v>2708.3</v>
      </c>
      <c r="E54" s="51">
        <v>1805.8</v>
      </c>
      <c r="F54" s="51">
        <v>3.8</v>
      </c>
      <c r="G54" s="51">
        <v>232</v>
      </c>
      <c r="H54" s="36"/>
      <c r="I54" s="51"/>
      <c r="J54" s="51"/>
      <c r="K54" s="51"/>
      <c r="L54" s="51"/>
      <c r="M54" s="51">
        <v>39.8</v>
      </c>
      <c r="N54" s="51"/>
      <c r="O54" s="38" t="s">
        <v>55</v>
      </c>
      <c r="P54" s="39">
        <f t="shared" si="5"/>
        <v>5028.900000000001</v>
      </c>
      <c r="Q54" s="41">
        <f t="shared" si="8"/>
        <v>1070.8999999999999</v>
      </c>
      <c r="R54" s="48">
        <f t="shared" si="3"/>
        <v>6099.8</v>
      </c>
      <c r="S54" s="57">
        <v>6099.8</v>
      </c>
      <c r="T54" s="41">
        <f t="shared" si="6"/>
        <v>0</v>
      </c>
    </row>
    <row r="55" spans="1:20" ht="12.75">
      <c r="A55" s="3"/>
      <c r="B55" s="5" t="s">
        <v>47</v>
      </c>
      <c r="C55" s="51">
        <v>86.9</v>
      </c>
      <c r="D55" s="51">
        <v>5111.5</v>
      </c>
      <c r="E55" s="51">
        <v>6145.5</v>
      </c>
      <c r="F55" s="51"/>
      <c r="G55" s="51"/>
      <c r="H55" s="51"/>
      <c r="I55" s="51"/>
      <c r="J55" s="51"/>
      <c r="K55" s="51">
        <v>186.7</v>
      </c>
      <c r="L55" s="51"/>
      <c r="M55" s="51">
        <v>192.7</v>
      </c>
      <c r="N55" s="51"/>
      <c r="O55" s="38" t="s">
        <v>47</v>
      </c>
      <c r="P55" s="39">
        <f t="shared" si="5"/>
        <v>11723.300000000001</v>
      </c>
      <c r="Q55" s="41">
        <f t="shared" si="8"/>
        <v>703.3</v>
      </c>
      <c r="R55" s="48">
        <f t="shared" si="3"/>
        <v>12426.6</v>
      </c>
      <c r="S55" s="57">
        <v>12426.6</v>
      </c>
      <c r="T55" s="41">
        <f t="shared" si="6"/>
        <v>0</v>
      </c>
    </row>
    <row r="56" spans="1:20" ht="12.75">
      <c r="A56" s="3"/>
      <c r="B56" s="5" t="s">
        <v>48</v>
      </c>
      <c r="C56" s="51">
        <v>1272.7</v>
      </c>
      <c r="D56" s="51">
        <v>3937.9</v>
      </c>
      <c r="E56" s="51">
        <v>1501.3</v>
      </c>
      <c r="F56" s="51"/>
      <c r="G56" s="51">
        <v>2371.2</v>
      </c>
      <c r="H56" s="51"/>
      <c r="I56" s="51"/>
      <c r="J56" s="51">
        <v>0.6</v>
      </c>
      <c r="K56" s="51">
        <v>17.3</v>
      </c>
      <c r="L56" s="51"/>
      <c r="M56" s="51">
        <v>81.9</v>
      </c>
      <c r="N56" s="51"/>
      <c r="O56" s="38" t="s">
        <v>48</v>
      </c>
      <c r="P56" s="39">
        <f t="shared" si="5"/>
        <v>9182.9</v>
      </c>
      <c r="Q56" s="41">
        <f t="shared" si="8"/>
        <v>4871.2</v>
      </c>
      <c r="R56" s="48">
        <f t="shared" si="3"/>
        <v>14054.099999999999</v>
      </c>
      <c r="S56" s="57">
        <v>14054.1</v>
      </c>
      <c r="T56" s="41">
        <f t="shared" si="6"/>
        <v>0</v>
      </c>
    </row>
    <row r="57" spans="1:20" ht="12.75">
      <c r="A57" s="3"/>
      <c r="B57" s="14" t="s">
        <v>53</v>
      </c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4"/>
      <c r="O57" s="38"/>
      <c r="P57" s="39">
        <f t="shared" si="5"/>
        <v>0</v>
      </c>
      <c r="Q57" s="41">
        <f t="shared" si="8"/>
        <v>0</v>
      </c>
      <c r="R57" s="48">
        <f t="shared" si="3"/>
        <v>0</v>
      </c>
      <c r="S57" s="57"/>
      <c r="T57" s="56">
        <f>R57-S57</f>
        <v>0</v>
      </c>
    </row>
    <row r="58" spans="1:18" ht="12.75">
      <c r="A58" s="3"/>
      <c r="B58" s="5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P58" s="30">
        <f t="shared" si="5"/>
        <v>0</v>
      </c>
      <c r="R58" s="49">
        <f t="shared" si="3"/>
        <v>0</v>
      </c>
    </row>
    <row r="59" spans="1:14" ht="12.75">
      <c r="A59" s="3"/>
      <c r="B59" s="94" t="s">
        <v>82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33"/>
    </row>
    <row r="60" spans="1:22" ht="15">
      <c r="A60" s="3"/>
      <c r="B60" s="7" t="s">
        <v>0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P60" s="31"/>
      <c r="S60" s="31"/>
      <c r="T60" s="1"/>
      <c r="U60" s="1"/>
      <c r="V60" s="1"/>
    </row>
    <row r="61" spans="1:22" ht="18">
      <c r="A61" s="3"/>
      <c r="B61" s="89" t="s">
        <v>49</v>
      </c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32"/>
      <c r="P61" s="31"/>
      <c r="S61" s="31"/>
      <c r="T61" s="1"/>
      <c r="U61" s="1"/>
      <c r="V61" s="1"/>
    </row>
    <row r="62" spans="1:22" ht="18">
      <c r="A62" s="3"/>
      <c r="B62" s="89" t="s">
        <v>51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32"/>
      <c r="P62" s="31"/>
      <c r="S62" s="31"/>
      <c r="T62" s="1"/>
      <c r="U62" s="1"/>
      <c r="V62" s="1"/>
    </row>
    <row r="63" spans="1:22" ht="12.75">
      <c r="A63" s="3"/>
      <c r="B63" s="2" t="s">
        <v>0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31"/>
      <c r="P63" s="31"/>
      <c r="S63" s="31"/>
      <c r="T63" s="1"/>
      <c r="U63" s="1"/>
      <c r="V63" s="1"/>
    </row>
    <row r="64" spans="1:22" ht="12.75">
      <c r="A64" s="3"/>
      <c r="B64" s="73"/>
      <c r="C64" s="74"/>
      <c r="D64" s="74"/>
      <c r="E64" s="74"/>
      <c r="F64" s="74"/>
      <c r="G64" s="74"/>
      <c r="H64" s="75"/>
      <c r="I64" s="76"/>
      <c r="J64" s="75"/>
      <c r="K64" s="77"/>
      <c r="L64" s="78"/>
      <c r="M64" s="77"/>
      <c r="N64" s="45"/>
      <c r="O64" s="31"/>
      <c r="P64" s="31"/>
      <c r="S64" s="31"/>
      <c r="T64" s="1"/>
      <c r="U64" s="1"/>
      <c r="V64" s="1"/>
    </row>
    <row r="65" spans="1:22" ht="12.75">
      <c r="A65" s="3"/>
      <c r="B65" s="79"/>
      <c r="C65" s="80" t="s">
        <v>11</v>
      </c>
      <c r="D65" s="81" t="s">
        <v>64</v>
      </c>
      <c r="E65" s="80" t="s">
        <v>67</v>
      </c>
      <c r="F65" s="81" t="s">
        <v>62</v>
      </c>
      <c r="G65" s="81" t="s">
        <v>68</v>
      </c>
      <c r="H65" s="90" t="s">
        <v>66</v>
      </c>
      <c r="I65" s="91"/>
      <c r="J65" s="90" t="s">
        <v>69</v>
      </c>
      <c r="K65" s="91"/>
      <c r="L65" s="92" t="s">
        <v>58</v>
      </c>
      <c r="M65" s="93"/>
      <c r="N65" s="43"/>
      <c r="O65" s="31"/>
      <c r="P65" s="31"/>
      <c r="S65" s="31"/>
      <c r="T65" s="1"/>
      <c r="U65" s="1"/>
      <c r="V65" s="1"/>
    </row>
    <row r="66" spans="1:14" ht="12.75">
      <c r="A66" s="3"/>
      <c r="B66" s="72" t="s">
        <v>12</v>
      </c>
      <c r="C66" s="72" t="s">
        <v>13</v>
      </c>
      <c r="D66" s="72" t="s">
        <v>65</v>
      </c>
      <c r="E66" s="72" t="s">
        <v>63</v>
      </c>
      <c r="F66" s="72" t="s">
        <v>63</v>
      </c>
      <c r="G66" s="72" t="s">
        <v>14</v>
      </c>
      <c r="H66" s="68"/>
      <c r="I66" s="69"/>
      <c r="J66" s="87" t="s">
        <v>59</v>
      </c>
      <c r="K66" s="88"/>
      <c r="L66" s="82"/>
      <c r="M66" s="83"/>
      <c r="N66" s="45"/>
    </row>
    <row r="67" spans="1:14" ht="12.75">
      <c r="A67" s="3"/>
      <c r="B67" s="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44"/>
    </row>
    <row r="68" spans="1:18" ht="12.75">
      <c r="A68" s="4"/>
      <c r="B68" s="13" t="s">
        <v>58</v>
      </c>
      <c r="C68" s="61">
        <f aca="true" t="shared" si="9" ref="C68:L68">SUM(C70+C82)</f>
        <v>316873.9</v>
      </c>
      <c r="D68" s="61">
        <f t="shared" si="9"/>
        <v>5429.9</v>
      </c>
      <c r="E68" s="61">
        <f t="shared" si="9"/>
        <v>0</v>
      </c>
      <c r="F68" s="61">
        <f t="shared" si="9"/>
        <v>174588.19999999998</v>
      </c>
      <c r="G68" s="61">
        <f t="shared" si="9"/>
        <v>1260735.7</v>
      </c>
      <c r="H68" s="61">
        <f t="shared" si="9"/>
        <v>0</v>
      </c>
      <c r="I68" s="61">
        <f t="shared" si="9"/>
        <v>0</v>
      </c>
      <c r="J68" s="61">
        <f t="shared" si="9"/>
        <v>0</v>
      </c>
      <c r="K68" s="61">
        <f t="shared" si="9"/>
        <v>502.80000000000007</v>
      </c>
      <c r="L68" s="61">
        <f t="shared" si="9"/>
        <v>0</v>
      </c>
      <c r="M68" s="61">
        <f>P68</f>
        <v>2352322.2</v>
      </c>
      <c r="N68" s="53">
        <f aca="true" t="shared" si="10" ref="N68:N75">SUM(C11:M11)</f>
        <v>594191.7</v>
      </c>
      <c r="O68" s="41">
        <f>SUM(C68:K68)</f>
        <v>1758130.5</v>
      </c>
      <c r="P68" s="41">
        <f>N68+O68</f>
        <v>2352322.2</v>
      </c>
      <c r="Q68" s="41">
        <f>M68-P68</f>
        <v>0</v>
      </c>
      <c r="R68" s="41">
        <f aca="true" t="shared" si="11" ref="R68:R114">SUM(C68:K68)</f>
        <v>1758130.5</v>
      </c>
    </row>
    <row r="69" spans="1:18" ht="12.75">
      <c r="A69" s="4"/>
      <c r="B69" s="5" t="s">
        <v>0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61">
        <f aca="true" t="shared" si="12" ref="M69:M113">P69</f>
        <v>0</v>
      </c>
      <c r="N69" s="53">
        <f t="shared" si="10"/>
        <v>0</v>
      </c>
      <c r="O69" s="41">
        <f aca="true" t="shared" si="13" ref="O69:O113">SUM(C69:K69)</f>
        <v>0</v>
      </c>
      <c r="P69" s="41">
        <f aca="true" t="shared" si="14" ref="P69:P113">N69+O69</f>
        <v>0</v>
      </c>
      <c r="Q69" s="41">
        <f aca="true" t="shared" si="15" ref="Q69:Q113">M69-P69</f>
        <v>0</v>
      </c>
      <c r="R69" s="41">
        <f t="shared" si="11"/>
        <v>0</v>
      </c>
    </row>
    <row r="70" spans="1:19" s="11" customFormat="1" ht="12.75">
      <c r="A70" s="10"/>
      <c r="B70" s="13" t="s">
        <v>15</v>
      </c>
      <c r="C70" s="61">
        <f aca="true" t="shared" si="16" ref="C70:L70">SUM(C72:C80)</f>
        <v>171286.1</v>
      </c>
      <c r="D70" s="61">
        <f t="shared" si="16"/>
        <v>0</v>
      </c>
      <c r="E70" s="61">
        <f t="shared" si="16"/>
        <v>0</v>
      </c>
      <c r="F70" s="61">
        <f t="shared" si="16"/>
        <v>137905.8</v>
      </c>
      <c r="G70" s="61">
        <f t="shared" si="16"/>
        <v>1232458.5</v>
      </c>
      <c r="H70" s="61">
        <f t="shared" si="16"/>
        <v>0</v>
      </c>
      <c r="I70" s="61">
        <f t="shared" si="16"/>
        <v>0</v>
      </c>
      <c r="J70" s="61">
        <f t="shared" si="16"/>
        <v>0</v>
      </c>
      <c r="K70" s="61">
        <f t="shared" si="16"/>
        <v>445.80000000000007</v>
      </c>
      <c r="L70" s="61">
        <f t="shared" si="16"/>
        <v>0</v>
      </c>
      <c r="M70" s="61">
        <f t="shared" si="12"/>
        <v>1872960</v>
      </c>
      <c r="N70" s="53">
        <f t="shared" si="10"/>
        <v>330863.80000000005</v>
      </c>
      <c r="O70" s="41">
        <f t="shared" si="13"/>
        <v>1542096.2</v>
      </c>
      <c r="P70" s="41">
        <f t="shared" si="14"/>
        <v>1872960</v>
      </c>
      <c r="Q70" s="41">
        <f t="shared" si="15"/>
        <v>0</v>
      </c>
      <c r="R70" s="41">
        <f t="shared" si="11"/>
        <v>1542096.2</v>
      </c>
      <c r="S70" s="30"/>
    </row>
    <row r="71" spans="1:18" ht="3.75" customHeight="1">
      <c r="A71" s="4"/>
      <c r="B71" s="5" t="s">
        <v>0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61">
        <f t="shared" si="12"/>
        <v>0</v>
      </c>
      <c r="N71" s="53">
        <f t="shared" si="10"/>
        <v>0</v>
      </c>
      <c r="O71" s="41">
        <f t="shared" si="13"/>
        <v>0</v>
      </c>
      <c r="P71" s="41">
        <f t="shared" si="14"/>
        <v>0</v>
      </c>
      <c r="Q71" s="41">
        <f t="shared" si="15"/>
        <v>0</v>
      </c>
      <c r="R71" s="41">
        <f t="shared" si="11"/>
        <v>0</v>
      </c>
    </row>
    <row r="72" spans="1:18" ht="12.75">
      <c r="A72" s="4"/>
      <c r="B72" s="55" t="s">
        <v>56</v>
      </c>
      <c r="C72" s="54">
        <v>170926.3</v>
      </c>
      <c r="D72" s="54"/>
      <c r="E72" s="54"/>
      <c r="F72" s="54">
        <v>73074.4</v>
      </c>
      <c r="G72" s="36">
        <v>1226829.7</v>
      </c>
      <c r="H72" s="60"/>
      <c r="I72" s="54"/>
      <c r="J72" s="54"/>
      <c r="K72" s="36">
        <v>375.1</v>
      </c>
      <c r="L72" s="26"/>
      <c r="M72" s="51">
        <f t="shared" si="12"/>
        <v>1647851.7</v>
      </c>
      <c r="N72" s="53">
        <f t="shared" si="10"/>
        <v>176646.20000000004</v>
      </c>
      <c r="O72" s="41">
        <f t="shared" si="13"/>
        <v>1471205.5</v>
      </c>
      <c r="P72" s="41">
        <f t="shared" si="14"/>
        <v>1647851.7</v>
      </c>
      <c r="Q72" s="41">
        <f t="shared" si="15"/>
        <v>0</v>
      </c>
      <c r="R72" s="41">
        <f t="shared" si="11"/>
        <v>1471205.5</v>
      </c>
    </row>
    <row r="73" spans="1:18" ht="12.75">
      <c r="A73" s="4"/>
      <c r="B73" s="55" t="s">
        <v>16</v>
      </c>
      <c r="C73" s="54"/>
      <c r="D73" s="54"/>
      <c r="E73" s="54"/>
      <c r="F73" s="54">
        <v>7919.4</v>
      </c>
      <c r="G73" s="54"/>
      <c r="H73" s="54"/>
      <c r="I73" s="54"/>
      <c r="J73" s="54"/>
      <c r="K73" s="54">
        <v>6.6</v>
      </c>
      <c r="L73" s="20"/>
      <c r="M73" s="51">
        <f t="shared" si="12"/>
        <v>15303.3</v>
      </c>
      <c r="N73" s="53">
        <f t="shared" si="10"/>
        <v>7377.299999999999</v>
      </c>
      <c r="O73" s="41">
        <f t="shared" si="13"/>
        <v>7926</v>
      </c>
      <c r="P73" s="41">
        <f t="shared" si="14"/>
        <v>15303.3</v>
      </c>
      <c r="Q73" s="41">
        <f t="shared" si="15"/>
        <v>0</v>
      </c>
      <c r="R73" s="41">
        <f t="shared" si="11"/>
        <v>7926</v>
      </c>
    </row>
    <row r="74" spans="1:18" ht="12.75">
      <c r="A74" s="4"/>
      <c r="B74" s="55" t="s">
        <v>17</v>
      </c>
      <c r="C74" s="54"/>
      <c r="D74" s="54"/>
      <c r="E74" s="54"/>
      <c r="F74" s="54">
        <v>11270.1</v>
      </c>
      <c r="G74" s="54">
        <v>5537.8</v>
      </c>
      <c r="H74" s="54"/>
      <c r="I74" s="54"/>
      <c r="J74" s="54"/>
      <c r="K74" s="54"/>
      <c r="L74" s="20"/>
      <c r="M74" s="51">
        <f t="shared" si="12"/>
        <v>30752</v>
      </c>
      <c r="N74" s="53">
        <f t="shared" si="10"/>
        <v>13944.099999999999</v>
      </c>
      <c r="O74" s="41">
        <f t="shared" si="13"/>
        <v>16807.9</v>
      </c>
      <c r="P74" s="41">
        <f t="shared" si="14"/>
        <v>30752</v>
      </c>
      <c r="Q74" s="41">
        <f t="shared" si="15"/>
        <v>0</v>
      </c>
      <c r="R74" s="41">
        <f t="shared" si="11"/>
        <v>16807.9</v>
      </c>
    </row>
    <row r="75" spans="1:18" ht="12.75">
      <c r="A75" s="4"/>
      <c r="B75" s="55" t="s">
        <v>18</v>
      </c>
      <c r="C75" s="58"/>
      <c r="D75" s="58"/>
      <c r="E75" s="58"/>
      <c r="F75" s="58">
        <v>7455.2</v>
      </c>
      <c r="G75" s="58"/>
      <c r="H75" s="58"/>
      <c r="I75" s="58"/>
      <c r="J75" s="58"/>
      <c r="K75" s="58"/>
      <c r="L75" s="24"/>
      <c r="M75" s="51">
        <f t="shared" si="12"/>
        <v>27125.2</v>
      </c>
      <c r="N75" s="53">
        <f t="shared" si="10"/>
        <v>19670</v>
      </c>
      <c r="O75" s="41">
        <f t="shared" si="13"/>
        <v>7455.2</v>
      </c>
      <c r="P75" s="41">
        <f t="shared" si="14"/>
        <v>27125.2</v>
      </c>
      <c r="Q75" s="41">
        <f t="shared" si="15"/>
        <v>0</v>
      </c>
      <c r="R75" s="41">
        <f t="shared" si="11"/>
        <v>7455.2</v>
      </c>
    </row>
    <row r="76" spans="1:18" ht="12.75">
      <c r="A76" s="4"/>
      <c r="B76" s="55" t="s">
        <v>80</v>
      </c>
      <c r="C76" s="58">
        <v>18</v>
      </c>
      <c r="D76" s="58"/>
      <c r="E76" s="58"/>
      <c r="F76" s="58">
        <v>5362.4</v>
      </c>
      <c r="G76" s="58"/>
      <c r="H76" s="58"/>
      <c r="I76" s="58"/>
      <c r="J76" s="58"/>
      <c r="K76" s="58"/>
      <c r="L76" s="24"/>
      <c r="M76" s="51">
        <f>SUM(C19:M19,C76:L76)</f>
        <v>20260.4</v>
      </c>
      <c r="N76" s="53"/>
      <c r="O76" s="41"/>
      <c r="P76" s="41"/>
      <c r="Q76" s="41"/>
      <c r="R76" s="41"/>
    </row>
    <row r="77" spans="1:18" ht="12.75">
      <c r="A77" s="3"/>
      <c r="B77" s="55" t="s">
        <v>9</v>
      </c>
      <c r="C77" s="54">
        <v>222.7</v>
      </c>
      <c r="D77" s="54"/>
      <c r="E77" s="54"/>
      <c r="F77" s="54">
        <v>27757.5</v>
      </c>
      <c r="G77" s="54"/>
      <c r="H77" s="54"/>
      <c r="I77" s="54"/>
      <c r="J77" s="54"/>
      <c r="K77" s="54">
        <v>12</v>
      </c>
      <c r="L77" s="20"/>
      <c r="M77" s="51">
        <f>P77</f>
        <v>68770.6</v>
      </c>
      <c r="N77" s="53">
        <f>SUM(C20:M20)</f>
        <v>40778.4</v>
      </c>
      <c r="O77" s="41">
        <f>SUM(C77:K77)</f>
        <v>27992.2</v>
      </c>
      <c r="P77" s="41">
        <f>N77+O77</f>
        <v>68770.6</v>
      </c>
      <c r="Q77" s="41">
        <f>M77-P77</f>
        <v>0</v>
      </c>
      <c r="R77" s="41">
        <f>SUM(C77:K77)</f>
        <v>27992.2</v>
      </c>
    </row>
    <row r="78" spans="1:18" ht="12.75">
      <c r="A78" s="4"/>
      <c r="B78" s="55" t="s">
        <v>76</v>
      </c>
      <c r="C78" s="58">
        <v>119.1</v>
      </c>
      <c r="D78" s="58"/>
      <c r="E78" s="58"/>
      <c r="F78" s="58">
        <v>1704.6</v>
      </c>
      <c r="G78" s="58"/>
      <c r="H78" s="58"/>
      <c r="I78" s="58"/>
      <c r="J78" s="58"/>
      <c r="K78" s="58">
        <v>9.5</v>
      </c>
      <c r="L78" s="24"/>
      <c r="M78" s="51">
        <f t="shared" si="12"/>
        <v>13199</v>
      </c>
      <c r="N78" s="53">
        <f>SUM(C21:M21)</f>
        <v>11365.8</v>
      </c>
      <c r="O78" s="41">
        <f t="shared" si="13"/>
        <v>1833.1999999999998</v>
      </c>
      <c r="P78" s="41">
        <f t="shared" si="14"/>
        <v>13199</v>
      </c>
      <c r="Q78" s="41">
        <f t="shared" si="15"/>
        <v>0</v>
      </c>
      <c r="R78" s="41">
        <f t="shared" si="11"/>
        <v>1833.1999999999998</v>
      </c>
    </row>
    <row r="79" spans="1:18" ht="12.75">
      <c r="A79" s="4"/>
      <c r="B79" s="55" t="s">
        <v>61</v>
      </c>
      <c r="C79" s="54"/>
      <c r="D79" s="54"/>
      <c r="E79" s="54"/>
      <c r="F79" s="54">
        <v>1307.3</v>
      </c>
      <c r="G79" s="54"/>
      <c r="H79" s="54"/>
      <c r="I79" s="54"/>
      <c r="J79" s="54"/>
      <c r="K79" s="54"/>
      <c r="L79" s="20"/>
      <c r="M79" s="51">
        <f t="shared" si="12"/>
        <v>29931.6</v>
      </c>
      <c r="N79" s="53">
        <f>SUM(C22:M22)</f>
        <v>28624.3</v>
      </c>
      <c r="O79" s="41">
        <f t="shared" si="13"/>
        <v>1307.3</v>
      </c>
      <c r="P79" s="41">
        <f t="shared" si="14"/>
        <v>29931.6</v>
      </c>
      <c r="Q79" s="41">
        <f t="shared" si="15"/>
        <v>0</v>
      </c>
      <c r="R79" s="41">
        <f t="shared" si="11"/>
        <v>1307.3</v>
      </c>
    </row>
    <row r="80" spans="1:18" ht="12.75">
      <c r="A80" s="4"/>
      <c r="B80" s="55" t="s">
        <v>54</v>
      </c>
      <c r="C80" s="54"/>
      <c r="D80" s="54"/>
      <c r="E80" s="54"/>
      <c r="F80" s="54">
        <v>2054.9</v>
      </c>
      <c r="G80" s="54">
        <v>91</v>
      </c>
      <c r="H80" s="54"/>
      <c r="I80" s="54"/>
      <c r="J80" s="54"/>
      <c r="K80" s="54">
        <v>42.6</v>
      </c>
      <c r="L80" s="20"/>
      <c r="M80" s="51">
        <f t="shared" si="12"/>
        <v>19766.199999999997</v>
      </c>
      <c r="N80" s="53">
        <f>SUM(C23:M23)</f>
        <v>17577.699999999997</v>
      </c>
      <c r="O80" s="41">
        <f t="shared" si="13"/>
        <v>2188.5</v>
      </c>
      <c r="P80" s="41">
        <f t="shared" si="14"/>
        <v>19766.199999999997</v>
      </c>
      <c r="Q80" s="41">
        <f t="shared" si="15"/>
        <v>0</v>
      </c>
      <c r="R80" s="41">
        <f t="shared" si="11"/>
        <v>2188.5</v>
      </c>
    </row>
    <row r="81" spans="1:18" ht="12.75">
      <c r="A81" s="4"/>
      <c r="B81" s="5" t="s">
        <v>0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61">
        <f t="shared" si="12"/>
        <v>0</v>
      </c>
      <c r="N81" s="53">
        <f aca="true" t="shared" si="17" ref="N81:N113">SUM(C24:M24)</f>
        <v>0</v>
      </c>
      <c r="O81" s="41">
        <f t="shared" si="13"/>
        <v>0</v>
      </c>
      <c r="P81" s="41">
        <f t="shared" si="14"/>
        <v>0</v>
      </c>
      <c r="Q81" s="41">
        <f t="shared" si="15"/>
        <v>0</v>
      </c>
      <c r="R81" s="41">
        <f t="shared" si="11"/>
        <v>0</v>
      </c>
    </row>
    <row r="82" spans="1:19" s="11" customFormat="1" ht="12.75">
      <c r="A82" s="10"/>
      <c r="B82" s="13" t="s">
        <v>19</v>
      </c>
      <c r="C82" s="62">
        <f>SUM(C84:C113)</f>
        <v>145587.80000000002</v>
      </c>
      <c r="D82" s="62">
        <f aca="true" t="shared" si="18" ref="D82:L82">SUM(D84:D113)</f>
        <v>5429.9</v>
      </c>
      <c r="E82" s="62">
        <f t="shared" si="18"/>
        <v>0</v>
      </c>
      <c r="F82" s="62">
        <f t="shared" si="18"/>
        <v>36682.4</v>
      </c>
      <c r="G82" s="62">
        <f t="shared" si="18"/>
        <v>28277.2</v>
      </c>
      <c r="H82" s="62">
        <f t="shared" si="18"/>
        <v>0</v>
      </c>
      <c r="I82" s="62">
        <f t="shared" si="18"/>
        <v>0</v>
      </c>
      <c r="J82" s="62">
        <f t="shared" si="18"/>
        <v>0</v>
      </c>
      <c r="K82" s="62">
        <f t="shared" si="18"/>
        <v>57</v>
      </c>
      <c r="L82" s="62">
        <f t="shared" si="18"/>
        <v>0</v>
      </c>
      <c r="M82" s="61">
        <f t="shared" si="12"/>
        <v>479362.20000000007</v>
      </c>
      <c r="N82" s="53">
        <f t="shared" si="17"/>
        <v>263327.9</v>
      </c>
      <c r="O82" s="41">
        <f t="shared" si="13"/>
        <v>216034.30000000002</v>
      </c>
      <c r="P82" s="41">
        <f t="shared" si="14"/>
        <v>479362.20000000007</v>
      </c>
      <c r="Q82" s="41">
        <f t="shared" si="15"/>
        <v>0</v>
      </c>
      <c r="R82" s="41">
        <f t="shared" si="11"/>
        <v>216034.30000000002</v>
      </c>
      <c r="S82" s="30"/>
    </row>
    <row r="83" spans="1:18" ht="3.75" customHeight="1">
      <c r="A83" s="4"/>
      <c r="B83" s="5" t="s">
        <v>0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61">
        <f t="shared" si="12"/>
        <v>0</v>
      </c>
      <c r="N83" s="53">
        <f t="shared" si="17"/>
        <v>0</v>
      </c>
      <c r="O83" s="41">
        <f t="shared" si="13"/>
        <v>0</v>
      </c>
      <c r="P83" s="41">
        <f t="shared" si="14"/>
        <v>0</v>
      </c>
      <c r="Q83" s="41">
        <f t="shared" si="15"/>
        <v>0</v>
      </c>
      <c r="R83" s="41">
        <f t="shared" si="11"/>
        <v>0</v>
      </c>
    </row>
    <row r="84" spans="1:18" ht="12.75">
      <c r="A84" s="4"/>
      <c r="B84" s="5" t="s">
        <v>20</v>
      </c>
      <c r="C84" s="20">
        <v>4082.5</v>
      </c>
      <c r="D84" s="20"/>
      <c r="E84" s="20"/>
      <c r="F84" s="20">
        <v>7520.8</v>
      </c>
      <c r="G84" s="20"/>
      <c r="H84" s="20"/>
      <c r="I84" s="20"/>
      <c r="J84" s="20"/>
      <c r="K84" s="20"/>
      <c r="L84" s="20"/>
      <c r="M84" s="51">
        <f t="shared" si="12"/>
        <v>17787.3</v>
      </c>
      <c r="N84" s="53">
        <f t="shared" si="17"/>
        <v>6184</v>
      </c>
      <c r="O84" s="41">
        <f t="shared" si="13"/>
        <v>11603.3</v>
      </c>
      <c r="P84" s="41">
        <f t="shared" si="14"/>
        <v>17787.3</v>
      </c>
      <c r="Q84" s="41">
        <f t="shared" si="15"/>
        <v>0</v>
      </c>
      <c r="R84" s="41">
        <f t="shared" si="11"/>
        <v>11603.3</v>
      </c>
    </row>
    <row r="85" spans="1:18" ht="12.75">
      <c r="A85" s="4"/>
      <c r="B85" s="5" t="s">
        <v>21</v>
      </c>
      <c r="C85" s="20">
        <v>1320.9</v>
      </c>
      <c r="D85" s="20"/>
      <c r="E85" s="20"/>
      <c r="F85" s="20">
        <v>2880.1</v>
      </c>
      <c r="G85" s="20">
        <v>60.6</v>
      </c>
      <c r="H85" s="20"/>
      <c r="I85" s="20"/>
      <c r="J85" s="20"/>
      <c r="K85" s="20"/>
      <c r="L85" s="20"/>
      <c r="M85" s="51">
        <f t="shared" si="12"/>
        <v>16579.300000000003</v>
      </c>
      <c r="N85" s="53">
        <f t="shared" si="17"/>
        <v>12317.7</v>
      </c>
      <c r="O85" s="41">
        <f t="shared" si="13"/>
        <v>4261.6</v>
      </c>
      <c r="P85" s="41">
        <f t="shared" si="14"/>
        <v>16579.300000000003</v>
      </c>
      <c r="Q85" s="41">
        <f t="shared" si="15"/>
        <v>0</v>
      </c>
      <c r="R85" s="41">
        <f t="shared" si="11"/>
        <v>4261.6</v>
      </c>
    </row>
    <row r="86" spans="1:18" ht="12.75">
      <c r="A86" s="4"/>
      <c r="B86" s="5" t="s">
        <v>22</v>
      </c>
      <c r="C86" s="20">
        <v>7152.8</v>
      </c>
      <c r="D86" s="20"/>
      <c r="E86" s="20"/>
      <c r="F86" s="54">
        <v>84.5</v>
      </c>
      <c r="G86" s="20"/>
      <c r="H86" s="20"/>
      <c r="I86" s="20"/>
      <c r="J86" s="20"/>
      <c r="K86" s="20"/>
      <c r="L86" s="20"/>
      <c r="M86" s="51">
        <f t="shared" si="12"/>
        <v>29564.6</v>
      </c>
      <c r="N86" s="53">
        <f t="shared" si="17"/>
        <v>22327.3</v>
      </c>
      <c r="O86" s="41">
        <f t="shared" si="13"/>
        <v>7237.3</v>
      </c>
      <c r="P86" s="41">
        <f t="shared" si="14"/>
        <v>29564.6</v>
      </c>
      <c r="Q86" s="41">
        <f t="shared" si="15"/>
        <v>0</v>
      </c>
      <c r="R86" s="41">
        <f t="shared" si="11"/>
        <v>7237.3</v>
      </c>
    </row>
    <row r="87" spans="1:18" ht="12.75">
      <c r="A87" s="4"/>
      <c r="B87" s="5" t="s">
        <v>23</v>
      </c>
      <c r="C87" s="20"/>
      <c r="D87" s="20"/>
      <c r="E87" s="20"/>
      <c r="F87" s="20"/>
      <c r="G87" s="20">
        <v>186.4</v>
      </c>
      <c r="H87" s="20"/>
      <c r="I87" s="20"/>
      <c r="J87" s="20"/>
      <c r="K87" s="20"/>
      <c r="L87" s="20"/>
      <c r="M87" s="51">
        <f t="shared" si="12"/>
        <v>7408.1</v>
      </c>
      <c r="N87" s="53">
        <f t="shared" si="17"/>
        <v>7221.700000000001</v>
      </c>
      <c r="O87" s="41">
        <f t="shared" si="13"/>
        <v>186.4</v>
      </c>
      <c r="P87" s="41">
        <f t="shared" si="14"/>
        <v>7408.1</v>
      </c>
      <c r="Q87" s="41">
        <f t="shared" si="15"/>
        <v>0</v>
      </c>
      <c r="R87" s="41">
        <f t="shared" si="11"/>
        <v>186.4</v>
      </c>
    </row>
    <row r="88" spans="1:18" ht="12.75">
      <c r="A88" s="4"/>
      <c r="B88" s="5" t="s">
        <v>24</v>
      </c>
      <c r="C88" s="20">
        <v>7012.6</v>
      </c>
      <c r="D88" s="20"/>
      <c r="E88" s="20"/>
      <c r="F88" s="20">
        <v>2036.8</v>
      </c>
      <c r="G88" s="20"/>
      <c r="H88" s="20"/>
      <c r="I88" s="20"/>
      <c r="J88" s="20"/>
      <c r="K88" s="20"/>
      <c r="L88" s="20"/>
      <c r="M88" s="51">
        <f t="shared" si="12"/>
        <v>21247.5</v>
      </c>
      <c r="N88" s="53">
        <f t="shared" si="17"/>
        <v>12198.099999999999</v>
      </c>
      <c r="O88" s="41">
        <f t="shared" si="13"/>
        <v>9049.4</v>
      </c>
      <c r="P88" s="41">
        <f t="shared" si="14"/>
        <v>21247.5</v>
      </c>
      <c r="Q88" s="41">
        <f t="shared" si="15"/>
        <v>0</v>
      </c>
      <c r="R88" s="41">
        <f t="shared" si="11"/>
        <v>9049.4</v>
      </c>
    </row>
    <row r="89" spans="1:18" ht="12.75">
      <c r="A89" s="4"/>
      <c r="B89" s="5" t="s">
        <v>25</v>
      </c>
      <c r="C89" s="20">
        <v>4774.6</v>
      </c>
      <c r="D89" s="20"/>
      <c r="E89" s="20"/>
      <c r="F89" s="20">
        <v>145.4</v>
      </c>
      <c r="G89" s="20">
        <v>9.4</v>
      </c>
      <c r="H89" s="20"/>
      <c r="I89" s="20"/>
      <c r="J89" s="20"/>
      <c r="K89" s="20"/>
      <c r="L89" s="20"/>
      <c r="M89" s="51">
        <f t="shared" si="12"/>
        <v>14485.7</v>
      </c>
      <c r="N89" s="53">
        <f t="shared" si="17"/>
        <v>9556.300000000001</v>
      </c>
      <c r="O89" s="41">
        <f t="shared" si="13"/>
        <v>4929.4</v>
      </c>
      <c r="P89" s="41">
        <f t="shared" si="14"/>
        <v>14485.7</v>
      </c>
      <c r="Q89" s="41">
        <f t="shared" si="15"/>
        <v>0</v>
      </c>
      <c r="R89" s="41">
        <f t="shared" si="11"/>
        <v>4929.4</v>
      </c>
    </row>
    <row r="90" spans="1:18" ht="12.75">
      <c r="A90" s="4"/>
      <c r="B90" s="5" t="s">
        <v>26</v>
      </c>
      <c r="C90" s="20">
        <v>11202.9</v>
      </c>
      <c r="D90" s="20"/>
      <c r="E90" s="20"/>
      <c r="F90" s="20">
        <v>149.3</v>
      </c>
      <c r="G90" s="20">
        <v>14769.6</v>
      </c>
      <c r="H90" s="20"/>
      <c r="I90" s="20"/>
      <c r="J90" s="20"/>
      <c r="K90" s="20"/>
      <c r="L90" s="20"/>
      <c r="M90" s="51">
        <f t="shared" si="12"/>
        <v>47394.3</v>
      </c>
      <c r="N90" s="53">
        <f t="shared" si="17"/>
        <v>21272.5</v>
      </c>
      <c r="O90" s="41">
        <f t="shared" si="13"/>
        <v>26121.8</v>
      </c>
      <c r="P90" s="41">
        <f t="shared" si="14"/>
        <v>47394.3</v>
      </c>
      <c r="Q90" s="41">
        <f t="shared" si="15"/>
        <v>0</v>
      </c>
      <c r="R90" s="41">
        <f t="shared" si="11"/>
        <v>26121.8</v>
      </c>
    </row>
    <row r="91" spans="1:18" ht="12.75">
      <c r="A91" s="4"/>
      <c r="B91" s="5" t="s">
        <v>27</v>
      </c>
      <c r="C91" s="20">
        <v>2872.6</v>
      </c>
      <c r="D91" s="20"/>
      <c r="E91" s="20"/>
      <c r="F91" s="20">
        <v>40.7</v>
      </c>
      <c r="G91" s="20">
        <v>73.7</v>
      </c>
      <c r="H91" s="20"/>
      <c r="I91" s="20"/>
      <c r="J91" s="20"/>
      <c r="K91" s="20"/>
      <c r="L91" s="20"/>
      <c r="M91" s="51">
        <f t="shared" si="12"/>
        <v>18162.8</v>
      </c>
      <c r="N91" s="53">
        <f t="shared" si="17"/>
        <v>15175.8</v>
      </c>
      <c r="O91" s="41">
        <f t="shared" si="13"/>
        <v>2986.9999999999995</v>
      </c>
      <c r="P91" s="41">
        <f t="shared" si="14"/>
        <v>18162.8</v>
      </c>
      <c r="Q91" s="41">
        <f t="shared" si="15"/>
        <v>0</v>
      </c>
      <c r="R91" s="41">
        <f t="shared" si="11"/>
        <v>2986.9999999999995</v>
      </c>
    </row>
    <row r="92" spans="1:18" ht="12.75">
      <c r="A92" s="4"/>
      <c r="B92" s="5" t="s">
        <v>28</v>
      </c>
      <c r="C92" s="20">
        <v>4791.5</v>
      </c>
      <c r="D92" s="20"/>
      <c r="E92" s="20"/>
      <c r="F92" s="20">
        <v>124.3</v>
      </c>
      <c r="G92" s="20"/>
      <c r="H92" s="20"/>
      <c r="I92" s="21"/>
      <c r="J92" s="20"/>
      <c r="K92" s="20"/>
      <c r="L92" s="20"/>
      <c r="M92" s="51">
        <f t="shared" si="12"/>
        <v>13114.7</v>
      </c>
      <c r="N92" s="53">
        <f t="shared" si="17"/>
        <v>8198.9</v>
      </c>
      <c r="O92" s="41">
        <f t="shared" si="13"/>
        <v>4915.8</v>
      </c>
      <c r="P92" s="41">
        <f t="shared" si="14"/>
        <v>13114.7</v>
      </c>
      <c r="Q92" s="41">
        <f t="shared" si="15"/>
        <v>0</v>
      </c>
      <c r="R92" s="41">
        <f t="shared" si="11"/>
        <v>4915.8</v>
      </c>
    </row>
    <row r="93" spans="1:18" ht="12.75">
      <c r="A93" s="4"/>
      <c r="B93" s="5" t="s">
        <v>29</v>
      </c>
      <c r="C93" s="20">
        <v>14251.1</v>
      </c>
      <c r="D93" s="20"/>
      <c r="E93" s="20"/>
      <c r="F93" s="20">
        <v>915.9</v>
      </c>
      <c r="G93" s="20"/>
      <c r="H93" s="20"/>
      <c r="I93" s="24"/>
      <c r="J93" s="20"/>
      <c r="K93" s="20"/>
      <c r="L93" s="20"/>
      <c r="M93" s="51">
        <f t="shared" si="12"/>
        <v>18993.5</v>
      </c>
      <c r="N93" s="53">
        <f t="shared" si="17"/>
        <v>3826.5000000000005</v>
      </c>
      <c r="O93" s="41">
        <f t="shared" si="13"/>
        <v>15167</v>
      </c>
      <c r="P93" s="41">
        <f t="shared" si="14"/>
        <v>18993.5</v>
      </c>
      <c r="Q93" s="41">
        <f t="shared" si="15"/>
        <v>0</v>
      </c>
      <c r="R93" s="41">
        <f t="shared" si="11"/>
        <v>15167</v>
      </c>
    </row>
    <row r="94" spans="1:18" ht="12.75">
      <c r="A94" s="4"/>
      <c r="B94" s="5" t="s">
        <v>30</v>
      </c>
      <c r="C94" s="20">
        <v>15508.7</v>
      </c>
      <c r="D94" s="20"/>
      <c r="E94" s="20"/>
      <c r="F94" s="20">
        <v>56.2</v>
      </c>
      <c r="G94" s="20"/>
      <c r="H94" s="20"/>
      <c r="I94" s="24"/>
      <c r="J94" s="20"/>
      <c r="K94" s="20"/>
      <c r="L94" s="20"/>
      <c r="M94" s="51">
        <f t="shared" si="12"/>
        <v>16622.9</v>
      </c>
      <c r="N94" s="53">
        <f t="shared" si="17"/>
        <v>1058.0000000000002</v>
      </c>
      <c r="O94" s="41">
        <f t="shared" si="13"/>
        <v>15564.900000000001</v>
      </c>
      <c r="P94" s="41">
        <f t="shared" si="14"/>
        <v>16622.9</v>
      </c>
      <c r="Q94" s="41">
        <f t="shared" si="15"/>
        <v>0</v>
      </c>
      <c r="R94" s="41">
        <f t="shared" si="11"/>
        <v>15564.900000000001</v>
      </c>
    </row>
    <row r="95" spans="1:18" ht="12.75">
      <c r="A95" s="4"/>
      <c r="B95" s="5" t="s">
        <v>31</v>
      </c>
      <c r="C95" s="54">
        <v>38.3</v>
      </c>
      <c r="D95" s="20"/>
      <c r="E95" s="20"/>
      <c r="F95" s="20">
        <v>857.5</v>
      </c>
      <c r="G95" s="20"/>
      <c r="H95" s="20"/>
      <c r="I95" s="24"/>
      <c r="J95" s="20"/>
      <c r="K95" s="20">
        <v>2</v>
      </c>
      <c r="L95" s="20"/>
      <c r="M95" s="51">
        <f t="shared" si="12"/>
        <v>2512</v>
      </c>
      <c r="N95" s="53">
        <f t="shared" si="17"/>
        <v>1614.1999999999998</v>
      </c>
      <c r="O95" s="41">
        <f t="shared" si="13"/>
        <v>897.8</v>
      </c>
      <c r="P95" s="41">
        <f t="shared" si="14"/>
        <v>2512</v>
      </c>
      <c r="Q95" s="41">
        <f t="shared" si="15"/>
        <v>0</v>
      </c>
      <c r="R95" s="41">
        <f t="shared" si="11"/>
        <v>897.8</v>
      </c>
    </row>
    <row r="96" spans="1:18" ht="12.75">
      <c r="A96" s="4"/>
      <c r="B96" s="5" t="s">
        <v>32</v>
      </c>
      <c r="C96" s="20">
        <v>9729.4</v>
      </c>
      <c r="D96" s="20"/>
      <c r="E96" s="20"/>
      <c r="F96" s="20">
        <v>1051.8</v>
      </c>
      <c r="G96" s="20">
        <v>8486.8</v>
      </c>
      <c r="H96" s="20"/>
      <c r="I96" s="24"/>
      <c r="J96" s="20"/>
      <c r="K96" s="20">
        <v>55</v>
      </c>
      <c r="L96" s="20"/>
      <c r="M96" s="51">
        <f t="shared" si="12"/>
        <v>26448.7</v>
      </c>
      <c r="N96" s="53">
        <f t="shared" si="17"/>
        <v>7125.7</v>
      </c>
      <c r="O96" s="41">
        <f t="shared" si="13"/>
        <v>19323</v>
      </c>
      <c r="P96" s="41">
        <f t="shared" si="14"/>
        <v>26448.7</v>
      </c>
      <c r="Q96" s="41">
        <f t="shared" si="15"/>
        <v>0</v>
      </c>
      <c r="R96" s="41">
        <f t="shared" si="11"/>
        <v>19323</v>
      </c>
    </row>
    <row r="97" spans="1:18" ht="12.75">
      <c r="A97" s="4"/>
      <c r="B97" s="5" t="s">
        <v>33</v>
      </c>
      <c r="C97" s="20">
        <v>767.3</v>
      </c>
      <c r="D97" s="20"/>
      <c r="E97" s="20"/>
      <c r="F97" s="20">
        <v>2566.8</v>
      </c>
      <c r="G97" s="20"/>
      <c r="H97" s="20"/>
      <c r="I97" s="21"/>
      <c r="J97" s="20"/>
      <c r="K97" s="20"/>
      <c r="L97" s="20"/>
      <c r="M97" s="51">
        <f t="shared" si="12"/>
        <v>7172.2</v>
      </c>
      <c r="N97" s="53">
        <f t="shared" si="17"/>
        <v>3838.0999999999995</v>
      </c>
      <c r="O97" s="41">
        <f t="shared" si="13"/>
        <v>3334.1000000000004</v>
      </c>
      <c r="P97" s="41">
        <f t="shared" si="14"/>
        <v>7172.2</v>
      </c>
      <c r="Q97" s="41">
        <f t="shared" si="15"/>
        <v>0</v>
      </c>
      <c r="R97" s="41">
        <f t="shared" si="11"/>
        <v>3334.1000000000004</v>
      </c>
    </row>
    <row r="98" spans="1:18" ht="12.75">
      <c r="A98" s="4"/>
      <c r="B98" s="5" t="s">
        <v>34</v>
      </c>
      <c r="C98" s="20">
        <v>21956.3</v>
      </c>
      <c r="D98" s="20"/>
      <c r="E98" s="20"/>
      <c r="F98" s="20">
        <v>425.4</v>
      </c>
      <c r="G98" s="20">
        <v>109</v>
      </c>
      <c r="H98" s="20"/>
      <c r="I98" s="24"/>
      <c r="J98" s="20"/>
      <c r="K98" s="20"/>
      <c r="L98" s="20"/>
      <c r="M98" s="51">
        <f t="shared" si="12"/>
        <v>23835.9</v>
      </c>
      <c r="N98" s="53">
        <f t="shared" si="17"/>
        <v>1345.2</v>
      </c>
      <c r="O98" s="41">
        <f t="shared" si="13"/>
        <v>22490.7</v>
      </c>
      <c r="P98" s="41">
        <f t="shared" si="14"/>
        <v>23835.9</v>
      </c>
      <c r="Q98" s="41">
        <f t="shared" si="15"/>
        <v>0</v>
      </c>
      <c r="R98" s="41">
        <f t="shared" si="11"/>
        <v>22490.7</v>
      </c>
    </row>
    <row r="99" spans="1:18" ht="12.75">
      <c r="A99" s="4"/>
      <c r="B99" s="5" t="s">
        <v>35</v>
      </c>
      <c r="C99" s="20">
        <v>213.1</v>
      </c>
      <c r="D99" s="20"/>
      <c r="E99" s="20"/>
      <c r="F99" s="20">
        <v>632.2</v>
      </c>
      <c r="G99" s="20"/>
      <c r="H99" s="20"/>
      <c r="I99" s="20"/>
      <c r="J99" s="20"/>
      <c r="K99" s="20"/>
      <c r="L99" s="20"/>
      <c r="M99" s="51">
        <f t="shared" si="12"/>
        <v>4681.599999999999</v>
      </c>
      <c r="N99" s="53">
        <f t="shared" si="17"/>
        <v>3836.2999999999997</v>
      </c>
      <c r="O99" s="41">
        <f t="shared" si="13"/>
        <v>845.3000000000001</v>
      </c>
      <c r="P99" s="41">
        <f t="shared" si="14"/>
        <v>4681.599999999999</v>
      </c>
      <c r="Q99" s="41">
        <f t="shared" si="15"/>
        <v>0</v>
      </c>
      <c r="R99" s="41">
        <f t="shared" si="11"/>
        <v>845.3000000000001</v>
      </c>
    </row>
    <row r="100" spans="1:18" ht="12.75">
      <c r="A100" s="4"/>
      <c r="B100" s="5" t="s">
        <v>36</v>
      </c>
      <c r="C100" s="20">
        <v>3973.7</v>
      </c>
      <c r="D100" s="20"/>
      <c r="E100" s="20"/>
      <c r="F100" s="20">
        <v>1186.6</v>
      </c>
      <c r="G100" s="20"/>
      <c r="H100" s="20"/>
      <c r="I100" s="20"/>
      <c r="J100" s="20"/>
      <c r="K100" s="20"/>
      <c r="L100" s="20"/>
      <c r="M100" s="51">
        <f t="shared" si="12"/>
        <v>12206.9</v>
      </c>
      <c r="N100" s="53">
        <f t="shared" si="17"/>
        <v>7046.6</v>
      </c>
      <c r="O100" s="41">
        <f t="shared" si="13"/>
        <v>5160.299999999999</v>
      </c>
      <c r="P100" s="41">
        <f t="shared" si="14"/>
        <v>12206.9</v>
      </c>
      <c r="Q100" s="41">
        <f t="shared" si="15"/>
        <v>0</v>
      </c>
      <c r="R100" s="41">
        <f t="shared" si="11"/>
        <v>5160.299999999999</v>
      </c>
    </row>
    <row r="101" spans="1:18" ht="12.75">
      <c r="A101" s="4"/>
      <c r="B101" s="5" t="s">
        <v>37</v>
      </c>
      <c r="C101" s="20">
        <v>3597.2</v>
      </c>
      <c r="D101" s="20"/>
      <c r="E101" s="20"/>
      <c r="F101" s="20">
        <v>1723.6</v>
      </c>
      <c r="G101" s="20"/>
      <c r="H101" s="20"/>
      <c r="I101" s="20"/>
      <c r="J101" s="20"/>
      <c r="K101" s="20"/>
      <c r="L101" s="20"/>
      <c r="M101" s="51">
        <f t="shared" si="12"/>
        <v>10559.3</v>
      </c>
      <c r="N101" s="53">
        <f t="shared" si="17"/>
        <v>5238.5</v>
      </c>
      <c r="O101" s="41">
        <f t="shared" si="13"/>
        <v>5320.799999999999</v>
      </c>
      <c r="P101" s="41">
        <f t="shared" si="14"/>
        <v>10559.3</v>
      </c>
      <c r="Q101" s="41">
        <f t="shared" si="15"/>
        <v>0</v>
      </c>
      <c r="R101" s="41">
        <f t="shared" si="11"/>
        <v>5320.799999999999</v>
      </c>
    </row>
    <row r="102" spans="1:18" ht="12.75">
      <c r="A102" s="4"/>
      <c r="B102" s="5" t="s">
        <v>38</v>
      </c>
      <c r="C102" s="20">
        <v>3057.5</v>
      </c>
      <c r="D102" s="20"/>
      <c r="E102" s="20"/>
      <c r="F102" s="20">
        <v>2076.7</v>
      </c>
      <c r="G102" s="20">
        <v>793.4</v>
      </c>
      <c r="H102" s="20"/>
      <c r="I102" s="20"/>
      <c r="J102" s="20"/>
      <c r="K102" s="20"/>
      <c r="L102" s="20"/>
      <c r="M102" s="51">
        <f t="shared" si="12"/>
        <v>15047.600000000002</v>
      </c>
      <c r="N102" s="53">
        <f t="shared" si="17"/>
        <v>9120.000000000002</v>
      </c>
      <c r="O102" s="41">
        <f t="shared" si="13"/>
        <v>5927.599999999999</v>
      </c>
      <c r="P102" s="41">
        <f t="shared" si="14"/>
        <v>15047.600000000002</v>
      </c>
      <c r="Q102" s="41">
        <f t="shared" si="15"/>
        <v>0</v>
      </c>
      <c r="R102" s="41">
        <f t="shared" si="11"/>
        <v>5927.599999999999</v>
      </c>
    </row>
    <row r="103" spans="1:18" ht="12.75">
      <c r="A103" s="4"/>
      <c r="B103" s="5" t="s">
        <v>39</v>
      </c>
      <c r="C103" s="20">
        <v>267.8</v>
      </c>
      <c r="D103" s="20"/>
      <c r="E103" s="20"/>
      <c r="F103" s="20">
        <v>403.4</v>
      </c>
      <c r="G103" s="20"/>
      <c r="H103" s="20"/>
      <c r="I103" s="20"/>
      <c r="J103" s="20"/>
      <c r="K103" s="20"/>
      <c r="L103" s="20"/>
      <c r="M103" s="51">
        <f t="shared" si="12"/>
        <v>2006.2000000000003</v>
      </c>
      <c r="N103" s="53">
        <f t="shared" si="17"/>
        <v>1335.0000000000002</v>
      </c>
      <c r="O103" s="41">
        <f t="shared" si="13"/>
        <v>671.2</v>
      </c>
      <c r="P103" s="41">
        <f t="shared" si="14"/>
        <v>2006.2000000000003</v>
      </c>
      <c r="Q103" s="41">
        <f t="shared" si="15"/>
        <v>0</v>
      </c>
      <c r="R103" s="41">
        <f t="shared" si="11"/>
        <v>671.2</v>
      </c>
    </row>
    <row r="104" spans="1:18" ht="12.75">
      <c r="A104" s="4"/>
      <c r="B104" s="5" t="s">
        <v>40</v>
      </c>
      <c r="C104" s="20">
        <v>3798.9</v>
      </c>
      <c r="D104" s="20"/>
      <c r="E104" s="20"/>
      <c r="F104" s="20">
        <v>2065.4</v>
      </c>
      <c r="G104" s="20"/>
      <c r="H104" s="20"/>
      <c r="I104" s="20"/>
      <c r="J104" s="20"/>
      <c r="K104" s="20"/>
      <c r="L104" s="20"/>
      <c r="M104" s="51">
        <f t="shared" si="12"/>
        <v>9403.5</v>
      </c>
      <c r="N104" s="53">
        <f t="shared" si="17"/>
        <v>3539.2</v>
      </c>
      <c r="O104" s="41">
        <f t="shared" si="13"/>
        <v>5864.3</v>
      </c>
      <c r="P104" s="41">
        <f t="shared" si="14"/>
        <v>9403.5</v>
      </c>
      <c r="Q104" s="41">
        <f t="shared" si="15"/>
        <v>0</v>
      </c>
      <c r="R104" s="41">
        <f t="shared" si="11"/>
        <v>5864.3</v>
      </c>
    </row>
    <row r="105" spans="1:18" ht="12.75">
      <c r="A105" s="4"/>
      <c r="B105" s="5" t="s">
        <v>41</v>
      </c>
      <c r="C105" s="20">
        <v>8819</v>
      </c>
      <c r="D105" s="20"/>
      <c r="E105" s="20"/>
      <c r="F105" s="20"/>
      <c r="G105" s="20">
        <v>1564.5</v>
      </c>
      <c r="H105" s="20"/>
      <c r="I105" s="20"/>
      <c r="J105" s="20"/>
      <c r="K105" s="20"/>
      <c r="L105" s="20"/>
      <c r="M105" s="51">
        <f t="shared" si="12"/>
        <v>23301.3</v>
      </c>
      <c r="N105" s="53">
        <f t="shared" si="17"/>
        <v>12917.8</v>
      </c>
      <c r="O105" s="41">
        <f t="shared" si="13"/>
        <v>10383.5</v>
      </c>
      <c r="P105" s="41">
        <f t="shared" si="14"/>
        <v>23301.3</v>
      </c>
      <c r="Q105" s="41">
        <f t="shared" si="15"/>
        <v>0</v>
      </c>
      <c r="R105" s="41">
        <f t="shared" si="11"/>
        <v>10383.5</v>
      </c>
    </row>
    <row r="106" spans="1:18" ht="12.75">
      <c r="A106" s="4"/>
      <c r="B106" s="5" t="s">
        <v>42</v>
      </c>
      <c r="C106" s="51">
        <v>3880.1</v>
      </c>
      <c r="D106" s="51">
        <v>5429.9</v>
      </c>
      <c r="E106" s="51"/>
      <c r="F106" s="51">
        <v>1334.2</v>
      </c>
      <c r="G106" s="51"/>
      <c r="H106" s="51"/>
      <c r="I106" s="51"/>
      <c r="J106" s="51"/>
      <c r="K106" s="51"/>
      <c r="L106" s="51"/>
      <c r="M106" s="51">
        <f t="shared" si="12"/>
        <v>16498</v>
      </c>
      <c r="N106" s="53">
        <f t="shared" si="17"/>
        <v>5853.800000000001</v>
      </c>
      <c r="O106" s="41">
        <f t="shared" si="13"/>
        <v>10644.2</v>
      </c>
      <c r="P106" s="41">
        <f t="shared" si="14"/>
        <v>16498</v>
      </c>
      <c r="Q106" s="41">
        <f t="shared" si="15"/>
        <v>0</v>
      </c>
      <c r="R106" s="41">
        <f t="shared" si="11"/>
        <v>10644.2</v>
      </c>
    </row>
    <row r="107" spans="1:18" ht="12.75">
      <c r="A107" s="4"/>
      <c r="B107" s="5" t="s">
        <v>43</v>
      </c>
      <c r="C107" s="51">
        <v>1798.6</v>
      </c>
      <c r="D107" s="51"/>
      <c r="E107" s="51"/>
      <c r="F107" s="51">
        <v>376.8</v>
      </c>
      <c r="G107" s="51">
        <v>1682.1</v>
      </c>
      <c r="H107" s="51"/>
      <c r="I107" s="51"/>
      <c r="J107" s="51"/>
      <c r="K107" s="51"/>
      <c r="L107" s="51"/>
      <c r="M107" s="51">
        <f t="shared" si="12"/>
        <v>23567.3</v>
      </c>
      <c r="N107" s="53">
        <f t="shared" si="17"/>
        <v>19709.8</v>
      </c>
      <c r="O107" s="41">
        <f t="shared" si="13"/>
        <v>3857.5</v>
      </c>
      <c r="P107" s="41">
        <f t="shared" si="14"/>
        <v>23567.3</v>
      </c>
      <c r="Q107" s="41">
        <f t="shared" si="15"/>
        <v>0</v>
      </c>
      <c r="R107" s="41">
        <f t="shared" si="11"/>
        <v>3857.5</v>
      </c>
    </row>
    <row r="108" spans="1:18" ht="12.75">
      <c r="A108" s="4"/>
      <c r="B108" s="5" t="s">
        <v>44</v>
      </c>
      <c r="C108" s="51">
        <v>5252.6</v>
      </c>
      <c r="D108" s="51"/>
      <c r="E108" s="51"/>
      <c r="F108" s="51">
        <v>74</v>
      </c>
      <c r="G108" s="51">
        <v>396.7</v>
      </c>
      <c r="H108" s="51"/>
      <c r="I108" s="51"/>
      <c r="J108" s="51"/>
      <c r="K108" s="51"/>
      <c r="L108" s="51"/>
      <c r="M108" s="51">
        <f t="shared" si="12"/>
        <v>22118</v>
      </c>
      <c r="N108" s="53">
        <f t="shared" si="17"/>
        <v>16394.7</v>
      </c>
      <c r="O108" s="41">
        <f t="shared" si="13"/>
        <v>5723.3</v>
      </c>
      <c r="P108" s="41">
        <f t="shared" si="14"/>
        <v>22118</v>
      </c>
      <c r="Q108" s="41">
        <f t="shared" si="15"/>
        <v>0</v>
      </c>
      <c r="R108" s="41">
        <f t="shared" si="11"/>
        <v>5723.3</v>
      </c>
    </row>
    <row r="109" spans="1:18" ht="12.75">
      <c r="A109" s="4"/>
      <c r="B109" s="5" t="s">
        <v>45</v>
      </c>
      <c r="C109" s="51">
        <v>3952.2</v>
      </c>
      <c r="D109" s="51"/>
      <c r="E109" s="51"/>
      <c r="F109" s="51">
        <v>1291.7</v>
      </c>
      <c r="G109" s="51">
        <v>145</v>
      </c>
      <c r="H109" s="51"/>
      <c r="I109" s="51"/>
      <c r="J109" s="51"/>
      <c r="K109" s="51"/>
      <c r="L109" s="51"/>
      <c r="M109" s="51">
        <f t="shared" si="12"/>
        <v>14605.499999999998</v>
      </c>
      <c r="N109" s="53">
        <f t="shared" si="17"/>
        <v>9216.599999999999</v>
      </c>
      <c r="O109" s="41">
        <f t="shared" si="13"/>
        <v>5388.9</v>
      </c>
      <c r="P109" s="41">
        <f t="shared" si="14"/>
        <v>14605.499999999998</v>
      </c>
      <c r="Q109" s="41">
        <f t="shared" si="15"/>
        <v>0</v>
      </c>
      <c r="R109" s="41">
        <f t="shared" si="11"/>
        <v>5388.9</v>
      </c>
    </row>
    <row r="110" spans="1:18" ht="12.75">
      <c r="A110" s="4"/>
      <c r="B110" s="5" t="s">
        <v>46</v>
      </c>
      <c r="C110" s="51">
        <v>137.5</v>
      </c>
      <c r="D110" s="51"/>
      <c r="E110" s="51"/>
      <c r="F110" s="51">
        <v>1395</v>
      </c>
      <c r="G110" s="51"/>
      <c r="H110" s="51"/>
      <c r="I110" s="51"/>
      <c r="J110" s="51"/>
      <c r="K110" s="51"/>
      <c r="L110" s="51"/>
      <c r="M110" s="51">
        <f t="shared" si="12"/>
        <v>11457</v>
      </c>
      <c r="N110" s="53">
        <f t="shared" si="17"/>
        <v>9924.5</v>
      </c>
      <c r="O110" s="41">
        <f t="shared" si="13"/>
        <v>1532.5</v>
      </c>
      <c r="P110" s="41">
        <f t="shared" si="14"/>
        <v>11457</v>
      </c>
      <c r="Q110" s="41">
        <f t="shared" si="15"/>
        <v>0</v>
      </c>
      <c r="R110" s="41">
        <f t="shared" si="11"/>
        <v>1532.5</v>
      </c>
    </row>
    <row r="111" spans="1:18" ht="12.75">
      <c r="A111" s="4"/>
      <c r="B111" s="5" t="s">
        <v>55</v>
      </c>
      <c r="C111" s="51">
        <v>29.1</v>
      </c>
      <c r="D111" s="51"/>
      <c r="E111" s="51"/>
      <c r="F111" s="51">
        <v>1041.8</v>
      </c>
      <c r="G111" s="51"/>
      <c r="H111" s="51"/>
      <c r="I111" s="51"/>
      <c r="J111" s="51"/>
      <c r="K111" s="51"/>
      <c r="L111" s="51"/>
      <c r="M111" s="51">
        <f t="shared" si="12"/>
        <v>6099.8</v>
      </c>
      <c r="N111" s="53">
        <f t="shared" si="17"/>
        <v>5028.900000000001</v>
      </c>
      <c r="O111" s="41">
        <f t="shared" si="13"/>
        <v>1070.8999999999999</v>
      </c>
      <c r="P111" s="41">
        <f t="shared" si="14"/>
        <v>6099.8</v>
      </c>
      <c r="Q111" s="41">
        <f t="shared" si="15"/>
        <v>0</v>
      </c>
      <c r="R111" s="41">
        <f t="shared" si="11"/>
        <v>1070.8999999999999</v>
      </c>
    </row>
    <row r="112" spans="1:18" ht="12.75">
      <c r="A112" s="4"/>
      <c r="B112" s="5" t="s">
        <v>47</v>
      </c>
      <c r="C112" s="51"/>
      <c r="D112" s="51"/>
      <c r="E112" s="51"/>
      <c r="F112" s="51">
        <v>703.3</v>
      </c>
      <c r="G112" s="51"/>
      <c r="H112" s="51"/>
      <c r="I112" s="51"/>
      <c r="J112" s="51"/>
      <c r="K112" s="51"/>
      <c r="L112" s="51"/>
      <c r="M112" s="51">
        <f t="shared" si="12"/>
        <v>12426.6</v>
      </c>
      <c r="N112" s="53">
        <f t="shared" si="17"/>
        <v>11723.300000000001</v>
      </c>
      <c r="O112" s="41">
        <f t="shared" si="13"/>
        <v>703.3</v>
      </c>
      <c r="P112" s="41">
        <f t="shared" si="14"/>
        <v>12426.6</v>
      </c>
      <c r="Q112" s="41">
        <f t="shared" si="15"/>
        <v>0</v>
      </c>
      <c r="R112" s="41">
        <f t="shared" si="11"/>
        <v>703.3</v>
      </c>
    </row>
    <row r="113" spans="1:18" ht="12.75">
      <c r="A113" s="4"/>
      <c r="B113" s="14" t="s">
        <v>48</v>
      </c>
      <c r="C113" s="52">
        <v>1349</v>
      </c>
      <c r="D113" s="52"/>
      <c r="E113" s="52"/>
      <c r="F113" s="52">
        <v>3522.2</v>
      </c>
      <c r="G113" s="52"/>
      <c r="H113" s="52"/>
      <c r="I113" s="52"/>
      <c r="J113" s="52"/>
      <c r="K113" s="52"/>
      <c r="L113" s="52"/>
      <c r="M113" s="84">
        <f t="shared" si="12"/>
        <v>14054.099999999999</v>
      </c>
      <c r="N113" s="53">
        <f t="shared" si="17"/>
        <v>9182.9</v>
      </c>
      <c r="O113" s="41">
        <f t="shared" si="13"/>
        <v>4871.2</v>
      </c>
      <c r="P113" s="41">
        <f t="shared" si="14"/>
        <v>14054.099999999999</v>
      </c>
      <c r="Q113" s="41">
        <f t="shared" si="15"/>
        <v>0</v>
      </c>
      <c r="R113" s="41">
        <f t="shared" si="11"/>
        <v>4871.2</v>
      </c>
    </row>
    <row r="114" spans="3:18" ht="12">
      <c r="C114" s="27"/>
      <c r="M114" s="85"/>
      <c r="R114" s="29">
        <f t="shared" si="11"/>
        <v>0</v>
      </c>
    </row>
    <row r="115" spans="3:13" ht="12">
      <c r="C115" s="27"/>
      <c r="M115" s="85"/>
    </row>
    <row r="116" spans="3:13" ht="12">
      <c r="C116" s="27"/>
      <c r="M116" s="85"/>
    </row>
    <row r="117" spans="3:13" ht="12">
      <c r="C117" s="27"/>
      <c r="M117" s="85"/>
    </row>
    <row r="118" spans="3:13" ht="12">
      <c r="C118" s="27"/>
      <c r="M118" s="85"/>
    </row>
    <row r="119" spans="3:13" ht="12">
      <c r="C119" s="27"/>
      <c r="M119" s="85"/>
    </row>
    <row r="120" spans="3:13" ht="12">
      <c r="C120" s="27"/>
      <c r="M120" s="85"/>
    </row>
    <row r="121" spans="3:13" ht="12">
      <c r="C121" s="27"/>
      <c r="M121" s="85"/>
    </row>
    <row r="122" spans="3:13" ht="12">
      <c r="C122" s="27"/>
      <c r="M122" s="85"/>
    </row>
    <row r="123" spans="3:13" ht="12">
      <c r="C123" s="27"/>
      <c r="M123" s="85"/>
    </row>
    <row r="124" spans="3:13" ht="12">
      <c r="C124" s="27"/>
      <c r="M124" s="85"/>
    </row>
    <row r="125" spans="3:13" ht="12">
      <c r="C125" s="27"/>
      <c r="M125" s="85"/>
    </row>
    <row r="126" spans="3:13" ht="12">
      <c r="C126" s="27"/>
      <c r="M126" s="85"/>
    </row>
    <row r="127" spans="3:13" ht="12">
      <c r="C127" s="27"/>
      <c r="M127" s="85"/>
    </row>
    <row r="128" spans="3:13" ht="12">
      <c r="C128" s="27"/>
      <c r="M128" s="85"/>
    </row>
    <row r="129" spans="3:13" ht="12">
      <c r="C129" s="27"/>
      <c r="M129" s="85"/>
    </row>
    <row r="130" ht="12">
      <c r="C130" s="27"/>
    </row>
    <row r="131" ht="12">
      <c r="C131" s="27"/>
    </row>
    <row r="132" ht="12">
      <c r="C132" s="27"/>
    </row>
    <row r="133" ht="12">
      <c r="C133" s="27"/>
    </row>
  </sheetData>
  <sheetProtection/>
  <mergeCells count="14">
    <mergeCell ref="B1:M1"/>
    <mergeCell ref="B3:M3"/>
    <mergeCell ref="B4:M4"/>
    <mergeCell ref="B59:M59"/>
    <mergeCell ref="K8:L9"/>
    <mergeCell ref="C7:M7"/>
    <mergeCell ref="O8:T8"/>
    <mergeCell ref="J66:K66"/>
    <mergeCell ref="B61:M61"/>
    <mergeCell ref="B62:M62"/>
    <mergeCell ref="P9:Q9"/>
    <mergeCell ref="H65:I65"/>
    <mergeCell ref="L65:M65"/>
    <mergeCell ref="J65:K65"/>
  </mergeCells>
  <printOptions/>
  <pageMargins left="0.984251968503937" right="0" top="0" bottom="0.5905511811023623" header="0" footer="0"/>
  <pageSetup firstPageNumber="295" useFirstPageNumber="1" horizontalDpi="600" verticalDpi="600" orientation="landscape" scale="70" r:id="rId2"/>
  <headerFooter alignWithMargins="0">
    <oddFooter>&amp;C&amp;"Arial,Negrita"&amp;P</oddFooter>
  </headerFooter>
  <rowBreaks count="1" manualBreakCount="1">
    <brk id="58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2011-08-17T17:08:20Z</cp:lastPrinted>
  <dcterms:created xsi:type="dcterms:W3CDTF">2004-01-22T15:56:45Z</dcterms:created>
  <dcterms:modified xsi:type="dcterms:W3CDTF">2011-08-17T17:08:26Z</dcterms:modified>
  <cp:category/>
  <cp:version/>
  <cp:contentType/>
  <cp:contentStatus/>
</cp:coreProperties>
</file>