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19.9 PRIMERA PARTE" sheetId="1" r:id="rId1"/>
    <sheet name="19.9 SEGUNDA PARTE" sheetId="2" r:id="rId2"/>
  </sheets>
  <definedNames>
    <definedName name="_Key1" localSheetId="0" hidden="1">'19.9 PRIMERA PARTE'!#REF!</definedName>
    <definedName name="_Key1" localSheetId="1" hidden="1">'19.9 SEGUNDA PARTE'!#REF!</definedName>
    <definedName name="_Key1" hidden="1">#REF!</definedName>
    <definedName name="_Order1" hidden="1">255</definedName>
    <definedName name="_Regression_Int" localSheetId="0" hidden="1">1</definedName>
    <definedName name="_Regression_Int" localSheetId="1" hidden="1">1</definedName>
    <definedName name="a" localSheetId="1" hidden="1">#REF!</definedName>
    <definedName name="a" hidden="1">#REF!</definedName>
    <definedName name="_xlnm.Print_Area" localSheetId="0">'19.9 PRIMERA PARTE'!$A$1:$Q$126</definedName>
    <definedName name="_xlnm.Print_Area" localSheetId="1">'19.9 SEGUNDA PARTE'!$A$1:$T$65</definedName>
    <definedName name="SDASD" localSheetId="0" hidden="1">#REF!</definedName>
    <definedName name="SDASD" localSheetId="1" hidden="1">#REF!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<sst xmlns="http://schemas.openxmlformats.org/spreadsheetml/2006/main" count="217" uniqueCount="80">
  <si>
    <t>SUBTOTAL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</si>
  <si>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</si>
  <si>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</si>
  <si>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</si>
  <si>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</si>
  <si>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</si>
  <si>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</si>
  <si>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</si>
  <si>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</si>
  <si>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</si>
  <si>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</si>
  <si>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</si>
  <si>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</si>
  <si>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</si>
  <si>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</si>
  <si>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</si>
  <si>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</si>
  <si>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</si>
  <si>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</si>
  <si>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</si>
  <si>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</si>
  <si>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</si>
  <si>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</si>
  <si>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</si>
  <si>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</si>
  <si>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</si>
  <si>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</si>
  <si>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</si>
  <si>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</si>
  <si>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</si>
  <si>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</si>
  <si>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EXTRACCION</t>
  </si>
  <si>
    <t>DRENADO DE ABSCESO</t>
  </si>
  <si>
    <t>OBTURACION TEMPORAL</t>
  </si>
  <si>
    <t>FUENTE: INFORME MENSUAL DE ACTIVIDADES DE LAS SUBDELEGACIONES MEDICAS  SM10-21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</si>
  <si>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</si>
  <si>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</si>
  <si>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</si>
  <si>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</si>
  <si>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</si>
  <si>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</si>
  <si>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</si>
  <si>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</si>
  <si>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</si>
  <si>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</si>
  <si>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>PROTESIS REMOVIBLE</t>
  </si>
  <si>
    <t>PROTESIS FIJA</t>
  </si>
  <si>
    <t>CIRUGIA BUCAL</t>
  </si>
  <si>
    <t xml:space="preserve"> A     C     T     I     V     I     D     A     D     E     S</t>
  </si>
  <si>
    <t xml:space="preserve">                 SUBTOTAL</t>
  </si>
  <si>
    <t>SEGUNDA PARTE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</si>
  <si>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</si>
  <si>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</si>
  <si>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</si>
  <si>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</si>
  <si>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</si>
  <si>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</si>
  <si>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TERAPIA PULPAR: RECUBRIMIENTO PULPAR INDIRECTO, DIRECTO, ACCESO Y PULPOTOMIA</t>
  </si>
  <si>
    <t>OBTURACION</t>
  </si>
  <si>
    <t>CON AMALGAMA (INCLUYE EL PULIDO DE LA MISMA)</t>
  </si>
  <si>
    <t>CON IONOMERO DE VIDRIO</t>
  </si>
  <si>
    <t>CON RESINA</t>
  </si>
  <si>
    <t>DETRARTAJE: ELIMINACION DE SARRO SUPRAGINGIVAL</t>
  </si>
  <si>
    <t>PERIODONCIA</t>
  </si>
  <si>
    <t>ORTODONCIA</t>
  </si>
  <si>
    <t>ODONTOPEDIATRIA</t>
  </si>
  <si>
    <t>TECNICAS DE REHABILITACION ATRAUMATICA  (TRA)</t>
  </si>
  <si>
    <t>ENDODONCIA</t>
  </si>
  <si>
    <t>D.H. = DERECHOHABIENTES</t>
  </si>
  <si>
    <t>NO D.H. = NO DERECHOHABIENTES</t>
  </si>
  <si>
    <t>SEMANA NACIONAL DE SALUD BUCAL</t>
  </si>
  <si>
    <t>SEMANA NACIONAL DE SALUD</t>
  </si>
  <si>
    <t>A     C     T     I     V     I     D     A     D     E     S</t>
  </si>
  <si>
    <t>FUENTE: SISTEMA EN LINEA DE INFORMACION ESTADISTICA DE MEDICINA PREVENTIVA:  INFORME MENSUAL DE ACTIVIDADES DE LAS SUBDELEGACIONES MEDICAS  SM10-21</t>
  </si>
  <si>
    <t>H.R. "LIC. ADOLFO LOPEZ MATEOS"</t>
  </si>
  <si>
    <t>H.R. "DR. VALENTIN GOMEZ FARIAS"</t>
  </si>
  <si>
    <t>ANUARIO ESTADISTICO 2009</t>
  </si>
  <si>
    <t>19. 9  ACTIVIDADES DE ODONTOLOGIA CURATIVA PRIMER NIVEL DE ATENCION POR DELEGACION</t>
  </si>
  <si>
    <t>19. 9  ACTIVIDADES DE ODONTOLOGIA CURATIVA SEGUNDO Y TERCER NIVEL DE ATENCION POR  POR DELEGACION</t>
  </si>
  <si>
    <t>ACTIVIDADES CURATIVAS DIVERSAS, CEMENTADO DE INCRUSTACIONES, AJUSTE DE PROTESIS Y DESGASTE SELECTIVO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</si>
</sst>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6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 applyFill="1" applyAlignment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vertic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vertical="center"/>
      <protection/>
    </xf>
    <xf numFmtId="0" fontId="2" fillId="0" borderId="0" xfId="51" applyFont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164" fontId="2" fillId="0" borderId="0" xfId="51" applyNumberFormat="1" applyFont="1" applyBorder="1" applyAlignment="1" applyProtection="1">
      <alignment horizontal="center" vertical="center"/>
      <protection/>
    </xf>
    <xf numFmtId="164" fontId="3" fillId="0" borderId="0" xfId="51" applyNumberFormat="1" applyFont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horizontal="left" vertical="center"/>
      <protection/>
    </xf>
    <xf numFmtId="0" fontId="3" fillId="0" borderId="0" xfId="5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vertical="center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164" fontId="2" fillId="0" borderId="10" xfId="51" applyNumberFormat="1" applyFont="1" applyBorder="1" applyAlignment="1" applyProtection="1">
      <alignment horizontal="center" vertical="center"/>
      <protection/>
    </xf>
    <xf numFmtId="164" fontId="2" fillId="0" borderId="11" xfId="51" applyNumberFormat="1" applyFont="1" applyBorder="1" applyAlignment="1" applyProtection="1">
      <alignment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horizontal="centerContinuous"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3" fontId="3" fillId="0" borderId="0" xfId="51" applyNumberFormat="1" applyFont="1" applyAlignment="1" applyProtection="1">
      <alignment horizontal="right" vertical="center"/>
      <protection/>
    </xf>
    <xf numFmtId="3" fontId="2" fillId="0" borderId="0" xfId="51" applyNumberFormat="1" applyFont="1" applyAlignment="1" applyProtection="1">
      <alignment horizontal="right" vertical="center"/>
      <protection/>
    </xf>
    <xf numFmtId="0" fontId="2" fillId="0" borderId="1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10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vertical="center"/>
      <protection/>
    </xf>
    <xf numFmtId="3" fontId="2" fillId="0" borderId="11" xfId="51" applyNumberFormat="1" applyFont="1" applyFill="1" applyBorder="1" applyAlignment="1">
      <alignment vertical="center"/>
      <protection/>
    </xf>
    <xf numFmtId="0" fontId="2" fillId="0" borderId="11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horizontal="centerContinuous" vertical="center"/>
      <protection/>
    </xf>
    <xf numFmtId="164" fontId="2" fillId="0" borderId="0" xfId="51" applyNumberFormat="1" applyFont="1" applyFill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horizontal="centerContinuous" vertical="center" wrapText="1"/>
      <protection/>
    </xf>
    <xf numFmtId="0" fontId="2" fillId="0" borderId="0" xfId="51" applyFont="1" applyFill="1" applyAlignment="1" applyProtection="1">
      <alignment horizontal="center" vertical="center"/>
      <protection/>
    </xf>
    <xf numFmtId="164" fontId="2" fillId="0" borderId="0" xfId="51" applyNumberFormat="1" applyFont="1" applyFill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164" fontId="2" fillId="0" borderId="11" xfId="51" applyNumberFormat="1" applyFont="1" applyFill="1" applyBorder="1" applyAlignment="1">
      <alignment vertical="center"/>
      <protection/>
    </xf>
    <xf numFmtId="164" fontId="3" fillId="0" borderId="0" xfId="51" applyNumberFormat="1" applyFont="1" applyFill="1" applyAlignment="1" applyProtection="1">
      <alignment horizontal="left" vertical="center"/>
      <protection/>
    </xf>
    <xf numFmtId="3" fontId="3" fillId="0" borderId="0" xfId="51" applyNumberFormat="1" applyFont="1" applyFill="1" applyAlignment="1" applyProtection="1">
      <alignment horizontal="right" vertical="center"/>
      <protection/>
    </xf>
    <xf numFmtId="0" fontId="3" fillId="0" borderId="0" xfId="51" applyFont="1" applyFill="1" applyAlignment="1">
      <alignment vertical="center"/>
      <protection/>
    </xf>
    <xf numFmtId="3" fontId="3" fillId="0" borderId="0" xfId="51" applyNumberFormat="1" applyFont="1" applyFill="1" applyAlignment="1">
      <alignment horizontal="right" vertical="center"/>
      <protection/>
    </xf>
    <xf numFmtId="3" fontId="3" fillId="0" borderId="0" xfId="51" applyNumberFormat="1" applyFont="1" applyFill="1" applyAlignment="1">
      <alignment vertical="center"/>
      <protection/>
    </xf>
    <xf numFmtId="164" fontId="3" fillId="0" borderId="0" xfId="51" applyNumberFormat="1" applyFont="1" applyFill="1" applyAlignment="1" applyProtection="1">
      <alignment vertical="center"/>
      <protection/>
    </xf>
    <xf numFmtId="3" fontId="2" fillId="0" borderId="0" xfId="51" applyNumberFormat="1" applyFont="1" applyFill="1" applyAlignment="1" applyProtection="1">
      <alignment horizontal="right" vertical="center"/>
      <protection/>
    </xf>
    <xf numFmtId="3" fontId="2" fillId="0" borderId="0" xfId="51" applyNumberFormat="1" applyFont="1" applyFill="1" applyAlignment="1">
      <alignment horizontal="right" vertical="center"/>
      <protection/>
    </xf>
    <xf numFmtId="3" fontId="3" fillId="0" borderId="0" xfId="51" applyNumberFormat="1" applyFont="1" applyFill="1" applyAlignment="1">
      <alignment horizontal="center" vertical="center"/>
      <protection/>
    </xf>
    <xf numFmtId="164" fontId="2" fillId="0" borderId="0" xfId="51" applyNumberFormat="1" applyFont="1" applyFill="1" applyAlignment="1" applyProtection="1">
      <alignment horizontal="left" vertical="center"/>
      <protection/>
    </xf>
    <xf numFmtId="164" fontId="2" fillId="0" borderId="0" xfId="51" applyNumberFormat="1" applyFont="1" applyFill="1" applyAlignment="1">
      <alignment vertical="center"/>
      <protection/>
    </xf>
    <xf numFmtId="0" fontId="3" fillId="0" borderId="0" xfId="51" applyFont="1" applyFill="1" applyAlignment="1" applyProtection="1">
      <alignment horizontal="left" vertical="center"/>
      <protection/>
    </xf>
    <xf numFmtId="3" fontId="2" fillId="0" borderId="0" xfId="51" applyNumberFormat="1" applyFont="1" applyFill="1" applyBorder="1" applyAlignment="1" applyProtection="1">
      <alignment horizontal="right" vertical="center"/>
      <protection/>
    </xf>
    <xf numFmtId="164" fontId="2" fillId="0" borderId="11" xfId="51" applyNumberFormat="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2" fillId="0" borderId="0" xfId="51" applyFont="1" applyFill="1" applyAlignment="1" applyProtection="1">
      <alignment horizontal="centerContinuous" vertical="center" wrapText="1"/>
      <protection/>
    </xf>
    <xf numFmtId="0" fontId="4" fillId="0" borderId="0" xfId="51" applyFont="1" applyFill="1" applyAlignment="1" applyProtection="1">
      <alignment horizontal="center"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5" fillId="0" borderId="0" xfId="51" applyFont="1" applyBorder="1" applyAlignment="1">
      <alignment vertical="center"/>
      <protection/>
    </xf>
    <xf numFmtId="0" fontId="6" fillId="0" borderId="0" xfId="51" applyFont="1" applyAlignment="1" applyProtection="1">
      <alignment vertical="center"/>
      <protection/>
    </xf>
    <xf numFmtId="0" fontId="6" fillId="0" borderId="0" xfId="51" applyFont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3" fontId="6" fillId="0" borderId="0" xfId="51" applyNumberFormat="1" applyFont="1" applyAlignment="1" applyProtection="1">
      <alignment horizontal="right" vertical="center"/>
      <protection/>
    </xf>
    <xf numFmtId="3" fontId="5" fillId="0" borderId="0" xfId="51" applyNumberFormat="1" applyFont="1" applyAlignment="1" applyProtection="1">
      <alignment horizontal="right" vertical="center"/>
      <protection/>
    </xf>
    <xf numFmtId="164" fontId="5" fillId="0" borderId="0" xfId="51" applyNumberFormat="1" applyFont="1" applyBorder="1" applyAlignment="1" applyProtection="1">
      <alignment vertical="center"/>
      <protection/>
    </xf>
    <xf numFmtId="164" fontId="5" fillId="0" borderId="0" xfId="51" applyNumberFormat="1" applyFont="1" applyAlignment="1" applyProtection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10" xfId="51" applyFont="1" applyFill="1" applyBorder="1" applyAlignment="1">
      <alignment horizontal="centerContinuous" vertical="center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4" fillId="0" borderId="0" xfId="51" applyFont="1" applyFill="1" applyAlignment="1">
      <alignment horizontal="right"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3" fillId="0" borderId="0" xfId="51" applyFont="1" applyFill="1" applyBorder="1" applyAlignment="1" applyProtection="1">
      <alignment horizontal="center" vertical="center"/>
      <protection/>
    </xf>
    <xf numFmtId="0" fontId="2" fillId="0" borderId="12" xfId="51" applyFont="1" applyFill="1" applyBorder="1" applyAlignment="1" applyProtection="1">
      <alignment horizontal="center" vertical="center" wrapText="1"/>
      <protection/>
    </xf>
    <xf numFmtId="0" fontId="2" fillId="0" borderId="13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Fill="1" applyBorder="1" applyAlignment="1" applyProtection="1">
      <alignment horizontal="center" vertical="center" wrapText="1"/>
      <protection/>
    </xf>
    <xf numFmtId="0" fontId="2" fillId="0" borderId="11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63</xdr:row>
      <xdr:rowOff>85725</xdr:rowOff>
    </xdr:from>
    <xdr:to>
      <xdr:col>1</xdr:col>
      <xdr:colOff>600075</xdr:colOff>
      <xdr:row>66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96327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F0"/>
  </sheetPr>
  <dimension ref="B1:AM126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32" customWidth="1"/>
    <col min="2" max="2" width="33.28125" style="32" customWidth="1"/>
    <col min="3" max="6" width="12.7109375" style="32" customWidth="1"/>
    <col min="7" max="7" width="11.7109375" style="32" customWidth="1"/>
    <col min="8" max="8" width="11.421875" style="32" customWidth="1"/>
    <col min="9" max="9" width="11.8515625" style="32" customWidth="1"/>
    <col min="10" max="13" width="12.7109375" style="32" customWidth="1"/>
    <col min="14" max="14" width="11.7109375" style="32" customWidth="1"/>
    <col min="15" max="15" width="10.8515625" style="32" customWidth="1"/>
    <col min="16" max="16" width="10.421875" style="32" customWidth="1"/>
    <col min="17" max="17" width="9.421875" style="32" customWidth="1"/>
    <col min="18" max="18" width="9.8515625" style="32" customWidth="1"/>
    <col min="19" max="19" width="11.7109375" style="32" customWidth="1"/>
    <col min="20" max="20" width="10.421875" style="32" customWidth="1"/>
    <col min="21" max="23" width="12.7109375" style="32" customWidth="1"/>
    <col min="24" max="27" width="15.7109375" style="32" customWidth="1"/>
    <col min="28" max="31" width="12.140625" style="32" customWidth="1"/>
    <col min="32" max="32" width="9.8515625" style="32" customWidth="1"/>
    <col min="33" max="36" width="11.00390625" style="32" customWidth="1"/>
    <col min="37" max="37" width="12.140625" style="32" customWidth="1"/>
    <col min="38" max="39" width="9.8515625" style="32" customWidth="1"/>
    <col min="40" max="41" width="8.7109375" style="32" customWidth="1"/>
    <col min="42" max="16384" width="11.00390625" style="32" customWidth="1"/>
  </cols>
  <sheetData>
    <row r="1" spans="2:17" ht="12.75">
      <c r="B1" s="79" t="s">
        <v>76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2.75">
      <c r="B2" s="5"/>
      <c r="P2" s="33"/>
      <c r="Q2" s="34"/>
    </row>
    <row r="3" spans="2:17" ht="18">
      <c r="B3" s="80" t="s">
        <v>77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8">
      <c r="B4" s="81" t="s">
        <v>51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12.75">
      <c r="B5" s="36"/>
      <c r="C5" s="35"/>
      <c r="D5" s="36"/>
      <c r="E5" s="36"/>
      <c r="F5" s="36"/>
      <c r="G5" s="36"/>
      <c r="H5" s="36"/>
      <c r="I5" s="36"/>
      <c r="J5" s="36"/>
      <c r="K5" s="22"/>
      <c r="L5" s="22"/>
      <c r="M5" s="22"/>
      <c r="N5" s="22"/>
      <c r="O5" s="22"/>
      <c r="P5" s="22"/>
      <c r="Q5" s="22"/>
    </row>
    <row r="6" spans="2:39" ht="12.75">
      <c r="B6" s="37"/>
      <c r="C6" s="38"/>
      <c r="D6" s="37"/>
      <c r="F6" s="39" t="s">
        <v>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AM6" s="41"/>
    </row>
    <row r="7" spans="6:39" ht="24.75" customHeight="1">
      <c r="F7" s="77" t="s">
        <v>57</v>
      </c>
      <c r="G7" s="77"/>
      <c r="H7" s="77" t="s">
        <v>33</v>
      </c>
      <c r="I7" s="77"/>
      <c r="J7" s="77" t="s">
        <v>66</v>
      </c>
      <c r="K7" s="77"/>
      <c r="L7" s="82" t="s">
        <v>58</v>
      </c>
      <c r="M7" s="83"/>
      <c r="N7" s="83"/>
      <c r="O7" s="83"/>
      <c r="P7" s="83"/>
      <c r="Q7" s="84"/>
      <c r="AM7" s="41"/>
    </row>
    <row r="8" spans="4:39" ht="43.5" customHeight="1">
      <c r="D8" s="43" t="s">
        <v>49</v>
      </c>
      <c r="F8" s="77"/>
      <c r="G8" s="77"/>
      <c r="H8" s="77"/>
      <c r="I8" s="77"/>
      <c r="J8" s="77"/>
      <c r="K8" s="77"/>
      <c r="L8" s="44" t="s">
        <v>59</v>
      </c>
      <c r="M8" s="44"/>
      <c r="N8" s="85" t="s">
        <v>60</v>
      </c>
      <c r="O8" s="85"/>
      <c r="P8" s="44" t="s">
        <v>61</v>
      </c>
      <c r="Q8" s="44"/>
      <c r="AM8" s="41"/>
    </row>
    <row r="9" spans="2:39" ht="12.75">
      <c r="B9" s="45" t="s">
        <v>44</v>
      </c>
      <c r="C9" s="45" t="s">
        <v>30</v>
      </c>
      <c r="D9" s="45" t="s">
        <v>43</v>
      </c>
      <c r="E9" s="46" t="s">
        <v>42</v>
      </c>
      <c r="F9" s="45" t="s">
        <v>43</v>
      </c>
      <c r="G9" s="46" t="s">
        <v>42</v>
      </c>
      <c r="H9" s="45" t="s">
        <v>43</v>
      </c>
      <c r="I9" s="46" t="s">
        <v>42</v>
      </c>
      <c r="J9" s="45" t="s">
        <v>43</v>
      </c>
      <c r="K9" s="46" t="s">
        <v>42</v>
      </c>
      <c r="L9" s="45" t="s">
        <v>43</v>
      </c>
      <c r="M9" s="46" t="s">
        <v>42</v>
      </c>
      <c r="N9" s="45" t="s">
        <v>43</v>
      </c>
      <c r="O9" s="46" t="s">
        <v>42</v>
      </c>
      <c r="P9" s="45" t="s">
        <v>43</v>
      </c>
      <c r="Q9" s="46" t="s">
        <v>42</v>
      </c>
      <c r="AM9" s="41"/>
    </row>
    <row r="10" spans="2:39" ht="12.75">
      <c r="B10" s="47"/>
      <c r="C10" s="4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AM10" s="41"/>
    </row>
    <row r="11" spans="2:39" s="51" customFormat="1" ht="12.75">
      <c r="B11" s="49" t="s">
        <v>41</v>
      </c>
      <c r="C11" s="50">
        <f aca="true" t="shared" si="0" ref="C11:N11">SUM(C13,C20,C54)</f>
        <v>1444086</v>
      </c>
      <c r="D11" s="50">
        <f t="shared" si="0"/>
        <v>1276685</v>
      </c>
      <c r="E11" s="50">
        <f t="shared" si="0"/>
        <v>8040</v>
      </c>
      <c r="F11" s="50">
        <f t="shared" si="0"/>
        <v>63488</v>
      </c>
      <c r="G11" s="50">
        <f t="shared" si="0"/>
        <v>239</v>
      </c>
      <c r="H11" s="50">
        <f t="shared" si="0"/>
        <v>275061</v>
      </c>
      <c r="I11" s="50">
        <f t="shared" si="0"/>
        <v>519</v>
      </c>
      <c r="J11" s="50">
        <f t="shared" si="0"/>
        <v>23665</v>
      </c>
      <c r="K11" s="50">
        <f t="shared" si="0"/>
        <v>62</v>
      </c>
      <c r="L11" s="50">
        <f t="shared" si="0"/>
        <v>310590</v>
      </c>
      <c r="M11" s="50">
        <f t="shared" si="0"/>
        <v>358</v>
      </c>
      <c r="N11" s="50">
        <f t="shared" si="0"/>
        <v>82946</v>
      </c>
      <c r="O11" s="50">
        <f>SUM(O13,O20,O54)</f>
        <v>266</v>
      </c>
      <c r="P11" s="50">
        <f>SUM(P13,P20,P54)</f>
        <v>72021</v>
      </c>
      <c r="Q11" s="50">
        <f>SUM(Q13,Q20,Q54)</f>
        <v>220</v>
      </c>
      <c r="AB11" s="52"/>
      <c r="AC11" s="52"/>
      <c r="AD11" s="53"/>
      <c r="AE11" s="53"/>
      <c r="AF11" s="53"/>
      <c r="AG11" s="34"/>
      <c r="AM11" s="54"/>
    </row>
    <row r="12" spans="2:39" ht="12.75">
      <c r="B12" s="4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AB12" s="56"/>
      <c r="AC12" s="56"/>
      <c r="AG12" s="34"/>
      <c r="AM12" s="41"/>
    </row>
    <row r="13" spans="2:33" s="51" customFormat="1" ht="12.75">
      <c r="B13" s="49" t="s">
        <v>40</v>
      </c>
      <c r="C13" s="50">
        <f aca="true" t="shared" si="1" ref="C13:Q13">SUM(C15:C18)</f>
        <v>532683</v>
      </c>
      <c r="D13" s="50">
        <f t="shared" si="1"/>
        <v>400259</v>
      </c>
      <c r="E13" s="50">
        <f t="shared" si="1"/>
        <v>1591</v>
      </c>
      <c r="F13" s="50">
        <f t="shared" si="1"/>
        <v>18629</v>
      </c>
      <c r="G13" s="50">
        <f>SUM(G15:G18)</f>
        <v>0</v>
      </c>
      <c r="H13" s="50">
        <f t="shared" si="1"/>
        <v>109856</v>
      </c>
      <c r="I13" s="50">
        <f>SUM(I15:I18)</f>
        <v>63</v>
      </c>
      <c r="J13" s="50">
        <f t="shared" si="1"/>
        <v>8750</v>
      </c>
      <c r="K13" s="50">
        <f t="shared" si="1"/>
        <v>50</v>
      </c>
      <c r="L13" s="50">
        <f t="shared" si="1"/>
        <v>86221</v>
      </c>
      <c r="M13" s="50">
        <f t="shared" si="1"/>
        <v>3</v>
      </c>
      <c r="N13" s="50">
        <f t="shared" si="1"/>
        <v>26268</v>
      </c>
      <c r="O13" s="50">
        <f t="shared" si="1"/>
        <v>14</v>
      </c>
      <c r="P13" s="50">
        <f t="shared" si="1"/>
        <v>25313</v>
      </c>
      <c r="Q13" s="50">
        <f t="shared" si="1"/>
        <v>162</v>
      </c>
      <c r="AB13" s="52"/>
      <c r="AC13" s="52"/>
      <c r="AE13" s="53"/>
      <c r="AF13" s="53"/>
      <c r="AG13" s="57">
        <f>AE13-AF13</f>
        <v>0</v>
      </c>
    </row>
    <row r="14" spans="2:33" ht="12.75">
      <c r="B14" s="41"/>
      <c r="C14" s="55"/>
      <c r="D14" s="56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AB14" s="56"/>
      <c r="AC14" s="56"/>
      <c r="AG14" s="34"/>
    </row>
    <row r="15" spans="2:33" ht="12.75">
      <c r="B15" s="58" t="s">
        <v>52</v>
      </c>
      <c r="C15" s="55">
        <f>SUM(D15:E15,SUM('19.9 SEGUNDA PARTE'!C17:D17))</f>
        <v>187454</v>
      </c>
      <c r="D15" s="56">
        <f aca="true" t="shared" si="2" ref="D15:E18">SUM(F15,H15,J15,L15,N15,P15,D78,G78,J78,M78,P78)</f>
        <v>93544</v>
      </c>
      <c r="E15" s="56">
        <f t="shared" si="2"/>
        <v>279</v>
      </c>
      <c r="F15" s="55">
        <v>4286</v>
      </c>
      <c r="G15" s="55">
        <v>0</v>
      </c>
      <c r="H15" s="55">
        <v>24890</v>
      </c>
      <c r="I15" s="55">
        <v>54</v>
      </c>
      <c r="J15" s="55">
        <v>6815</v>
      </c>
      <c r="K15" s="55">
        <v>0</v>
      </c>
      <c r="L15" s="55">
        <v>19913</v>
      </c>
      <c r="M15" s="55">
        <v>3</v>
      </c>
      <c r="N15" s="55">
        <v>10207</v>
      </c>
      <c r="O15" s="55">
        <v>0</v>
      </c>
      <c r="P15" s="55">
        <v>7592</v>
      </c>
      <c r="Q15" s="55">
        <v>162</v>
      </c>
      <c r="AB15" s="55"/>
      <c r="AC15" s="55"/>
      <c r="AD15" s="41"/>
      <c r="AE15" s="59"/>
      <c r="AF15" s="59"/>
      <c r="AG15" s="34"/>
    </row>
    <row r="16" spans="2:33" ht="12.75">
      <c r="B16" s="58" t="s">
        <v>53</v>
      </c>
      <c r="C16" s="55">
        <f>SUM(D16:E16,SUM('19.9 SEGUNDA PARTE'!C18:D18))</f>
        <v>95255</v>
      </c>
      <c r="D16" s="56">
        <f t="shared" si="2"/>
        <v>94294</v>
      </c>
      <c r="E16" s="56">
        <f t="shared" si="2"/>
        <v>955</v>
      </c>
      <c r="F16" s="55">
        <v>3699</v>
      </c>
      <c r="G16" s="55">
        <v>0</v>
      </c>
      <c r="H16" s="55">
        <v>33640</v>
      </c>
      <c r="I16" s="55">
        <v>9</v>
      </c>
      <c r="J16" s="55">
        <v>724</v>
      </c>
      <c r="K16" s="55">
        <v>0</v>
      </c>
      <c r="L16" s="55">
        <v>21634</v>
      </c>
      <c r="M16" s="55">
        <v>0</v>
      </c>
      <c r="N16" s="55">
        <v>4089</v>
      </c>
      <c r="O16" s="55">
        <v>0</v>
      </c>
      <c r="P16" s="55">
        <v>2969</v>
      </c>
      <c r="Q16" s="55">
        <v>0</v>
      </c>
      <c r="AB16" s="56"/>
      <c r="AC16" s="56"/>
      <c r="AG16" s="34"/>
    </row>
    <row r="17" spans="2:33" ht="12.75">
      <c r="B17" s="58" t="s">
        <v>54</v>
      </c>
      <c r="C17" s="55">
        <f>SUM(D17:E17,SUM('19.9 SEGUNDA PARTE'!C19:D19))</f>
        <v>149522</v>
      </c>
      <c r="D17" s="56">
        <f t="shared" si="2"/>
        <v>112043</v>
      </c>
      <c r="E17" s="56">
        <f t="shared" si="2"/>
        <v>283</v>
      </c>
      <c r="F17" s="55">
        <v>5127</v>
      </c>
      <c r="G17" s="55">
        <v>0</v>
      </c>
      <c r="H17" s="55">
        <v>24628</v>
      </c>
      <c r="I17" s="55">
        <v>0</v>
      </c>
      <c r="J17" s="55">
        <v>794</v>
      </c>
      <c r="K17" s="55">
        <v>50</v>
      </c>
      <c r="L17" s="55">
        <v>25173</v>
      </c>
      <c r="M17" s="55">
        <v>0</v>
      </c>
      <c r="N17" s="55">
        <v>5998</v>
      </c>
      <c r="O17" s="55">
        <v>2</v>
      </c>
      <c r="P17" s="55">
        <v>9065</v>
      </c>
      <c r="Q17" s="55">
        <v>0</v>
      </c>
      <c r="AB17" s="56"/>
      <c r="AC17" s="56"/>
      <c r="AG17" s="34"/>
    </row>
    <row r="18" spans="2:33" ht="12.75">
      <c r="B18" s="58" t="s">
        <v>55</v>
      </c>
      <c r="C18" s="55">
        <f>SUM(D18:E18,SUM('19.9 SEGUNDA PARTE'!C20:D20))</f>
        <v>100452</v>
      </c>
      <c r="D18" s="56">
        <f t="shared" si="2"/>
        <v>100378</v>
      </c>
      <c r="E18" s="56">
        <f t="shared" si="2"/>
        <v>74</v>
      </c>
      <c r="F18" s="55">
        <v>5517</v>
      </c>
      <c r="G18" s="55">
        <v>0</v>
      </c>
      <c r="H18" s="55">
        <v>26698</v>
      </c>
      <c r="I18" s="55">
        <v>0</v>
      </c>
      <c r="J18" s="55">
        <v>417</v>
      </c>
      <c r="K18" s="55">
        <v>0</v>
      </c>
      <c r="L18" s="55">
        <v>19501</v>
      </c>
      <c r="M18" s="55">
        <v>0</v>
      </c>
      <c r="N18" s="55">
        <v>5974</v>
      </c>
      <c r="O18" s="55">
        <v>12</v>
      </c>
      <c r="P18" s="55">
        <v>5687</v>
      </c>
      <c r="Q18" s="55">
        <v>0</v>
      </c>
      <c r="AB18" s="56"/>
      <c r="AC18" s="56"/>
      <c r="AG18" s="34"/>
    </row>
    <row r="19" spans="2:33" ht="12.75">
      <c r="B19" s="4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AB19" s="56"/>
      <c r="AC19" s="56"/>
      <c r="AD19" s="53"/>
      <c r="AE19" s="53"/>
      <c r="AF19" s="53"/>
      <c r="AG19" s="34"/>
    </row>
    <row r="20" spans="2:29" s="51" customFormat="1" ht="12.75">
      <c r="B20" s="49" t="s">
        <v>39</v>
      </c>
      <c r="C20" s="50">
        <f aca="true" t="shared" si="3" ref="C20:Q20">SUM(C22:C52)</f>
        <v>892649</v>
      </c>
      <c r="D20" s="50">
        <f t="shared" si="3"/>
        <v>871405</v>
      </c>
      <c r="E20" s="50">
        <f t="shared" si="3"/>
        <v>6442</v>
      </c>
      <c r="F20" s="50">
        <f t="shared" si="3"/>
        <v>44682</v>
      </c>
      <c r="G20" s="50">
        <f t="shared" si="3"/>
        <v>239</v>
      </c>
      <c r="H20" s="50">
        <f t="shared" si="3"/>
        <v>164620</v>
      </c>
      <c r="I20" s="50">
        <f t="shared" si="3"/>
        <v>456</v>
      </c>
      <c r="J20" s="50">
        <f t="shared" si="3"/>
        <v>14744</v>
      </c>
      <c r="K20" s="50">
        <f t="shared" si="3"/>
        <v>12</v>
      </c>
      <c r="L20" s="50">
        <f t="shared" si="3"/>
        <v>223642</v>
      </c>
      <c r="M20" s="50">
        <f t="shared" si="3"/>
        <v>351</v>
      </c>
      <c r="N20" s="50">
        <f t="shared" si="3"/>
        <v>56517</v>
      </c>
      <c r="O20" s="50">
        <f t="shared" si="3"/>
        <v>252</v>
      </c>
      <c r="P20" s="50">
        <f t="shared" si="3"/>
        <v>45980</v>
      </c>
      <c r="Q20" s="50">
        <f t="shared" si="3"/>
        <v>58</v>
      </c>
      <c r="AB20" s="52"/>
      <c r="AC20" s="52"/>
    </row>
    <row r="21" spans="2:29" ht="12.75">
      <c r="B21" s="4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AB21" s="56"/>
      <c r="AC21" s="56"/>
    </row>
    <row r="22" spans="2:29" ht="12.75">
      <c r="B22" s="58" t="s">
        <v>29</v>
      </c>
      <c r="C22" s="55">
        <f>SUM(D22:E22,SUM('19.9 SEGUNDA PARTE'!C24:D24))</f>
        <v>14210</v>
      </c>
      <c r="D22" s="56">
        <f aca="true" t="shared" si="4" ref="D22:D52">SUM(F22,H22,J22,L22,N22,P22,D85,G85,J85,M85,P85)</f>
        <v>12022</v>
      </c>
      <c r="E22" s="56">
        <f aca="true" t="shared" si="5" ref="E22:E52">SUM(G22,I22,K22,M22,O22,Q22,E85,H85,K85,N85,Q85)</f>
        <v>0</v>
      </c>
      <c r="F22" s="55">
        <v>2494</v>
      </c>
      <c r="G22" s="55">
        <v>0</v>
      </c>
      <c r="H22" s="55">
        <v>157</v>
      </c>
      <c r="I22" s="55">
        <v>0</v>
      </c>
      <c r="J22" s="55">
        <v>0</v>
      </c>
      <c r="K22" s="55">
        <v>0</v>
      </c>
      <c r="L22" s="55">
        <v>2701</v>
      </c>
      <c r="M22" s="55">
        <v>0</v>
      </c>
      <c r="N22" s="55">
        <v>441</v>
      </c>
      <c r="O22" s="55">
        <v>0</v>
      </c>
      <c r="P22" s="55">
        <v>102</v>
      </c>
      <c r="Q22" s="55">
        <v>0</v>
      </c>
      <c r="AB22" s="56"/>
      <c r="AC22" s="56"/>
    </row>
    <row r="23" spans="2:29" ht="12.75">
      <c r="B23" s="58" t="s">
        <v>56</v>
      </c>
      <c r="C23" s="55">
        <f>SUM(D23:E23,SUM('19.9 SEGUNDA PARTE'!C25:D25))</f>
        <v>8965</v>
      </c>
      <c r="D23" s="56">
        <f t="shared" si="4"/>
        <v>8737</v>
      </c>
      <c r="E23" s="56">
        <f t="shared" si="5"/>
        <v>25</v>
      </c>
      <c r="F23" s="55">
        <v>200</v>
      </c>
      <c r="G23" s="55">
        <v>0</v>
      </c>
      <c r="H23" s="55">
        <v>776</v>
      </c>
      <c r="I23" s="55">
        <v>0</v>
      </c>
      <c r="J23" s="55">
        <v>17</v>
      </c>
      <c r="K23" s="55">
        <v>0</v>
      </c>
      <c r="L23" s="55">
        <v>1832</v>
      </c>
      <c r="M23" s="55">
        <v>0</v>
      </c>
      <c r="N23" s="55">
        <v>209</v>
      </c>
      <c r="O23" s="55">
        <v>0</v>
      </c>
      <c r="P23" s="55">
        <v>73</v>
      </c>
      <c r="Q23" s="55">
        <v>0</v>
      </c>
      <c r="AB23" s="56"/>
      <c r="AC23" s="56"/>
    </row>
    <row r="24" spans="2:29" ht="12.75">
      <c r="B24" s="58" t="s">
        <v>28</v>
      </c>
      <c r="C24" s="55">
        <f>SUM(D24:E24,SUM('19.9 SEGUNDA PARTE'!C26:D26))</f>
        <v>12146</v>
      </c>
      <c r="D24" s="56">
        <f t="shared" si="4"/>
        <v>11770</v>
      </c>
      <c r="E24" s="56">
        <f t="shared" si="5"/>
        <v>10</v>
      </c>
      <c r="F24" s="55">
        <v>628</v>
      </c>
      <c r="G24" s="55">
        <v>0</v>
      </c>
      <c r="H24" s="55">
        <v>1472</v>
      </c>
      <c r="I24" s="55">
        <v>0</v>
      </c>
      <c r="J24" s="55">
        <v>11</v>
      </c>
      <c r="K24" s="55">
        <v>0</v>
      </c>
      <c r="L24" s="55">
        <v>2967</v>
      </c>
      <c r="M24" s="55">
        <v>0</v>
      </c>
      <c r="N24" s="55">
        <v>1168</v>
      </c>
      <c r="O24" s="55">
        <v>0</v>
      </c>
      <c r="P24" s="55">
        <v>289</v>
      </c>
      <c r="Q24" s="55">
        <v>0</v>
      </c>
      <c r="AB24" s="56"/>
      <c r="AC24" s="56"/>
    </row>
    <row r="25" spans="2:29" ht="12.75">
      <c r="B25" s="58" t="s">
        <v>27</v>
      </c>
      <c r="C25" s="55">
        <f>SUM(D25:E25,SUM('19.9 SEGUNDA PARTE'!C27:D27))</f>
        <v>10857</v>
      </c>
      <c r="D25" s="56">
        <f t="shared" si="4"/>
        <v>10239</v>
      </c>
      <c r="E25" s="56">
        <f t="shared" si="5"/>
        <v>607</v>
      </c>
      <c r="F25" s="55">
        <v>355</v>
      </c>
      <c r="G25" s="55">
        <v>0</v>
      </c>
      <c r="H25" s="55">
        <v>1691</v>
      </c>
      <c r="I25" s="55">
        <v>27</v>
      </c>
      <c r="J25" s="55">
        <v>53</v>
      </c>
      <c r="K25" s="55">
        <v>0</v>
      </c>
      <c r="L25" s="55">
        <v>2775</v>
      </c>
      <c r="M25" s="55">
        <v>69</v>
      </c>
      <c r="N25" s="55">
        <v>172</v>
      </c>
      <c r="O25" s="55">
        <v>0</v>
      </c>
      <c r="P25" s="55">
        <v>797</v>
      </c>
      <c r="Q25" s="55">
        <v>27</v>
      </c>
      <c r="AB25" s="56"/>
      <c r="AC25" s="56"/>
    </row>
    <row r="26" spans="2:29" ht="12.75">
      <c r="B26" s="58" t="s">
        <v>26</v>
      </c>
      <c r="C26" s="55">
        <f>SUM(D26:E26,SUM('19.9 SEGUNDA PARTE'!C28:D28))</f>
        <v>37211</v>
      </c>
      <c r="D26" s="56">
        <f t="shared" si="4"/>
        <v>36529</v>
      </c>
      <c r="E26" s="56">
        <f t="shared" si="5"/>
        <v>92</v>
      </c>
      <c r="F26" s="55">
        <v>2501</v>
      </c>
      <c r="G26" s="55">
        <v>0</v>
      </c>
      <c r="H26" s="55">
        <v>3951</v>
      </c>
      <c r="I26" s="55">
        <v>0</v>
      </c>
      <c r="J26" s="55">
        <v>71</v>
      </c>
      <c r="K26" s="55">
        <v>0</v>
      </c>
      <c r="L26" s="55">
        <v>11891</v>
      </c>
      <c r="M26" s="55">
        <v>0</v>
      </c>
      <c r="N26" s="55">
        <v>2228</v>
      </c>
      <c r="O26" s="55">
        <v>0</v>
      </c>
      <c r="P26" s="55">
        <v>2196</v>
      </c>
      <c r="Q26" s="55">
        <v>0</v>
      </c>
      <c r="AB26" s="56"/>
      <c r="AC26" s="56"/>
    </row>
    <row r="27" spans="2:29" ht="12.75">
      <c r="B27" s="58" t="s">
        <v>25</v>
      </c>
      <c r="C27" s="55">
        <f>SUM(D27:E27,SUM('19.9 SEGUNDA PARTE'!C29:D29))</f>
        <v>11129</v>
      </c>
      <c r="D27" s="56">
        <f t="shared" si="4"/>
        <v>10955</v>
      </c>
      <c r="E27" s="56">
        <f t="shared" si="5"/>
        <v>2</v>
      </c>
      <c r="F27" s="55">
        <v>137</v>
      </c>
      <c r="G27" s="55">
        <v>0</v>
      </c>
      <c r="H27" s="55">
        <v>346</v>
      </c>
      <c r="I27" s="55">
        <v>0</v>
      </c>
      <c r="J27" s="55">
        <v>1688</v>
      </c>
      <c r="K27" s="55">
        <v>0</v>
      </c>
      <c r="L27" s="55">
        <v>3784</v>
      </c>
      <c r="M27" s="55">
        <v>0</v>
      </c>
      <c r="N27" s="55">
        <v>1284</v>
      </c>
      <c r="O27" s="55">
        <v>1</v>
      </c>
      <c r="P27" s="55">
        <v>590</v>
      </c>
      <c r="Q27" s="55">
        <v>0</v>
      </c>
      <c r="AB27" s="56"/>
      <c r="AC27" s="56"/>
    </row>
    <row r="28" spans="2:29" ht="12.75">
      <c r="B28" s="58" t="s">
        <v>24</v>
      </c>
      <c r="C28" s="55">
        <f>SUM(D28:E28,SUM('19.9 SEGUNDA PARTE'!C30:D30))</f>
        <v>26402</v>
      </c>
      <c r="D28" s="56">
        <f t="shared" si="4"/>
        <v>25925</v>
      </c>
      <c r="E28" s="56">
        <f t="shared" si="5"/>
        <v>32</v>
      </c>
      <c r="F28" s="55">
        <v>1401</v>
      </c>
      <c r="G28" s="55">
        <v>0</v>
      </c>
      <c r="H28" s="55">
        <v>5980</v>
      </c>
      <c r="I28" s="55">
        <v>4</v>
      </c>
      <c r="J28" s="55">
        <v>451</v>
      </c>
      <c r="K28" s="55">
        <v>0</v>
      </c>
      <c r="L28" s="55">
        <v>6794</v>
      </c>
      <c r="M28" s="55">
        <v>10</v>
      </c>
      <c r="N28" s="55">
        <v>1169</v>
      </c>
      <c r="O28" s="55">
        <v>0</v>
      </c>
      <c r="P28" s="55">
        <v>1018</v>
      </c>
      <c r="Q28" s="55">
        <v>0</v>
      </c>
      <c r="AB28" s="56"/>
      <c r="AC28" s="56"/>
    </row>
    <row r="29" spans="2:29" ht="12.75">
      <c r="B29" s="58" t="s">
        <v>23</v>
      </c>
      <c r="C29" s="55">
        <f>SUM(D29:E29,SUM('19.9 SEGUNDA PARTE'!C31:D31))</f>
        <v>21139</v>
      </c>
      <c r="D29" s="56">
        <f t="shared" si="4"/>
        <v>20910</v>
      </c>
      <c r="E29" s="56">
        <f t="shared" si="5"/>
        <v>168</v>
      </c>
      <c r="F29" s="55">
        <v>754</v>
      </c>
      <c r="G29" s="55">
        <v>0</v>
      </c>
      <c r="H29" s="55">
        <v>4581</v>
      </c>
      <c r="I29" s="55">
        <v>0</v>
      </c>
      <c r="J29" s="55">
        <v>22</v>
      </c>
      <c r="K29" s="55">
        <v>0</v>
      </c>
      <c r="L29" s="55">
        <v>4269</v>
      </c>
      <c r="M29" s="55">
        <v>4</v>
      </c>
      <c r="N29" s="55">
        <v>1438</v>
      </c>
      <c r="O29" s="55">
        <v>0</v>
      </c>
      <c r="P29" s="55">
        <v>452</v>
      </c>
      <c r="Q29" s="55">
        <v>0</v>
      </c>
      <c r="AB29" s="56"/>
      <c r="AC29" s="56"/>
    </row>
    <row r="30" spans="2:29" ht="12.75">
      <c r="B30" s="58" t="s">
        <v>22</v>
      </c>
      <c r="C30" s="55">
        <f>SUM(D30:E30,SUM('19.9 SEGUNDA PARTE'!C32:D32))</f>
        <v>13012</v>
      </c>
      <c r="D30" s="56">
        <f t="shared" si="4"/>
        <v>12571</v>
      </c>
      <c r="E30" s="56">
        <f t="shared" si="5"/>
        <v>67</v>
      </c>
      <c r="F30" s="55">
        <v>566</v>
      </c>
      <c r="G30" s="55">
        <v>4</v>
      </c>
      <c r="H30" s="55">
        <v>2075</v>
      </c>
      <c r="I30" s="55">
        <v>0</v>
      </c>
      <c r="J30" s="55">
        <v>21</v>
      </c>
      <c r="K30" s="55">
        <v>0</v>
      </c>
      <c r="L30" s="55">
        <v>1816</v>
      </c>
      <c r="M30" s="55">
        <v>0</v>
      </c>
      <c r="N30" s="55">
        <v>678</v>
      </c>
      <c r="O30" s="55">
        <v>5</v>
      </c>
      <c r="P30" s="55">
        <v>86</v>
      </c>
      <c r="Q30" s="55">
        <v>2</v>
      </c>
      <c r="AB30" s="56"/>
      <c r="AC30" s="56"/>
    </row>
    <row r="31" spans="2:29" ht="12.75">
      <c r="B31" s="58" t="s">
        <v>21</v>
      </c>
      <c r="C31" s="55">
        <f>SUM(D31:E31,SUM('19.9 SEGUNDA PARTE'!C33:D33))</f>
        <v>33076</v>
      </c>
      <c r="D31" s="56">
        <f t="shared" si="4"/>
        <v>32126</v>
      </c>
      <c r="E31" s="56">
        <f t="shared" si="5"/>
        <v>693</v>
      </c>
      <c r="F31" s="55">
        <v>1920</v>
      </c>
      <c r="G31" s="55">
        <v>0</v>
      </c>
      <c r="H31" s="55">
        <v>5188</v>
      </c>
      <c r="I31" s="55">
        <v>0</v>
      </c>
      <c r="J31" s="55">
        <v>282</v>
      </c>
      <c r="K31" s="55">
        <v>0</v>
      </c>
      <c r="L31" s="55">
        <v>7582</v>
      </c>
      <c r="M31" s="55">
        <v>23</v>
      </c>
      <c r="N31" s="55">
        <v>2476</v>
      </c>
      <c r="O31" s="55">
        <v>36</v>
      </c>
      <c r="P31" s="55">
        <v>957</v>
      </c>
      <c r="Q31" s="55">
        <v>0</v>
      </c>
      <c r="AB31" s="56"/>
      <c r="AC31" s="56"/>
    </row>
    <row r="32" spans="2:29" ht="12.75">
      <c r="B32" s="58" t="s">
        <v>20</v>
      </c>
      <c r="C32" s="55">
        <f>SUM(D32:E32,SUM('19.9 SEGUNDA PARTE'!C34:D34))</f>
        <v>42226</v>
      </c>
      <c r="D32" s="56">
        <f t="shared" si="4"/>
        <v>42160</v>
      </c>
      <c r="E32" s="56">
        <f t="shared" si="5"/>
        <v>66</v>
      </c>
      <c r="F32" s="55">
        <v>1587</v>
      </c>
      <c r="G32" s="55">
        <v>0</v>
      </c>
      <c r="H32" s="55">
        <v>8299</v>
      </c>
      <c r="I32" s="55">
        <v>0</v>
      </c>
      <c r="J32" s="55">
        <v>23</v>
      </c>
      <c r="K32" s="55">
        <v>0</v>
      </c>
      <c r="L32" s="55">
        <v>14298</v>
      </c>
      <c r="M32" s="55">
        <v>1</v>
      </c>
      <c r="N32" s="55">
        <v>2574</v>
      </c>
      <c r="O32" s="55">
        <v>0</v>
      </c>
      <c r="P32" s="55">
        <v>777</v>
      </c>
      <c r="Q32" s="55">
        <v>0</v>
      </c>
      <c r="AB32" s="56"/>
      <c r="AC32" s="56"/>
    </row>
    <row r="33" spans="2:29" ht="12.75">
      <c r="B33" s="58" t="s">
        <v>19</v>
      </c>
      <c r="C33" s="55">
        <f>SUM(D33:E33,SUM('19.9 SEGUNDA PARTE'!C35:D35))</f>
        <v>16348</v>
      </c>
      <c r="D33" s="56">
        <f t="shared" si="4"/>
        <v>16310</v>
      </c>
      <c r="E33" s="56">
        <f t="shared" si="5"/>
        <v>38</v>
      </c>
      <c r="F33" s="55">
        <v>289</v>
      </c>
      <c r="G33" s="55">
        <v>0</v>
      </c>
      <c r="H33" s="55">
        <v>1265</v>
      </c>
      <c r="I33" s="55">
        <v>0</v>
      </c>
      <c r="J33" s="55">
        <v>52</v>
      </c>
      <c r="K33" s="55">
        <v>0</v>
      </c>
      <c r="L33" s="55">
        <v>4199</v>
      </c>
      <c r="M33" s="55">
        <v>0</v>
      </c>
      <c r="N33" s="55">
        <v>380</v>
      </c>
      <c r="O33" s="55">
        <v>0</v>
      </c>
      <c r="P33" s="55">
        <v>2072</v>
      </c>
      <c r="Q33" s="55">
        <v>1</v>
      </c>
      <c r="AB33" s="56"/>
      <c r="AC33" s="56"/>
    </row>
    <row r="34" spans="2:29" ht="12.75">
      <c r="B34" s="58" t="s">
        <v>18</v>
      </c>
      <c r="C34" s="55">
        <f>SUM(D34:E34,SUM('19.9 SEGUNDA PARTE'!C36:D36))</f>
        <v>43656</v>
      </c>
      <c r="D34" s="56">
        <f t="shared" si="4"/>
        <v>43632</v>
      </c>
      <c r="E34" s="56">
        <f t="shared" si="5"/>
        <v>24</v>
      </c>
      <c r="F34" s="55">
        <v>1750</v>
      </c>
      <c r="G34" s="55">
        <v>0</v>
      </c>
      <c r="H34" s="55">
        <v>4519</v>
      </c>
      <c r="I34" s="55">
        <v>2</v>
      </c>
      <c r="J34" s="55">
        <v>992</v>
      </c>
      <c r="K34" s="55">
        <v>3</v>
      </c>
      <c r="L34" s="55">
        <v>13413</v>
      </c>
      <c r="M34" s="55">
        <v>5</v>
      </c>
      <c r="N34" s="55">
        <v>2293</v>
      </c>
      <c r="O34" s="55">
        <v>3</v>
      </c>
      <c r="P34" s="55">
        <v>1927</v>
      </c>
      <c r="Q34" s="55">
        <v>4</v>
      </c>
      <c r="AB34" s="56"/>
      <c r="AC34" s="56"/>
    </row>
    <row r="35" spans="2:29" ht="12.75">
      <c r="B35" s="58" t="s">
        <v>38</v>
      </c>
      <c r="C35" s="55">
        <f>SUM(D35:E35,SUM('19.9 SEGUNDA PARTE'!C37:D37))</f>
        <v>95730</v>
      </c>
      <c r="D35" s="56">
        <f t="shared" si="4"/>
        <v>93007</v>
      </c>
      <c r="E35" s="56">
        <f t="shared" si="5"/>
        <v>1680</v>
      </c>
      <c r="F35" s="55">
        <v>4596</v>
      </c>
      <c r="G35" s="55">
        <v>0</v>
      </c>
      <c r="H35" s="55">
        <v>16555</v>
      </c>
      <c r="I35" s="55">
        <v>0</v>
      </c>
      <c r="J35" s="55">
        <v>4841</v>
      </c>
      <c r="K35" s="55">
        <v>9</v>
      </c>
      <c r="L35" s="55">
        <v>18122</v>
      </c>
      <c r="M35" s="55">
        <v>41</v>
      </c>
      <c r="N35" s="55">
        <v>9346</v>
      </c>
      <c r="O35" s="55">
        <v>13</v>
      </c>
      <c r="P35" s="55">
        <v>6065</v>
      </c>
      <c r="Q35" s="55">
        <v>0</v>
      </c>
      <c r="AB35" s="56"/>
      <c r="AC35" s="56"/>
    </row>
    <row r="36" spans="2:29" ht="12.75">
      <c r="B36" s="58" t="s">
        <v>17</v>
      </c>
      <c r="C36" s="55">
        <f>SUM(D36:E36,SUM('19.9 SEGUNDA PARTE'!C38:D38))</f>
        <v>47450</v>
      </c>
      <c r="D36" s="56">
        <f t="shared" si="4"/>
        <v>46939</v>
      </c>
      <c r="E36" s="56">
        <f t="shared" si="5"/>
        <v>511</v>
      </c>
      <c r="F36" s="55">
        <v>778</v>
      </c>
      <c r="G36" s="55">
        <v>6</v>
      </c>
      <c r="H36" s="55">
        <v>17888</v>
      </c>
      <c r="I36" s="55">
        <v>48</v>
      </c>
      <c r="J36" s="55">
        <v>0</v>
      </c>
      <c r="K36" s="55">
        <v>0</v>
      </c>
      <c r="L36" s="55">
        <v>15184</v>
      </c>
      <c r="M36" s="55">
        <v>0</v>
      </c>
      <c r="N36" s="55">
        <v>2096</v>
      </c>
      <c r="O36" s="55">
        <v>0</v>
      </c>
      <c r="P36" s="55">
        <v>1178</v>
      </c>
      <c r="Q36" s="55">
        <v>0</v>
      </c>
      <c r="AB36" s="56"/>
      <c r="AC36" s="56"/>
    </row>
    <row r="37" spans="2:29" ht="12.75">
      <c r="B37" s="58" t="s">
        <v>16</v>
      </c>
      <c r="C37" s="55">
        <f>SUM(D37:E37,SUM('19.9 SEGUNDA PARTE'!C39:D39))</f>
        <v>34641</v>
      </c>
      <c r="D37" s="56">
        <f t="shared" si="4"/>
        <v>34280</v>
      </c>
      <c r="E37" s="56">
        <f t="shared" si="5"/>
        <v>2</v>
      </c>
      <c r="F37" s="55">
        <v>4599</v>
      </c>
      <c r="G37" s="55">
        <v>0</v>
      </c>
      <c r="H37" s="55">
        <v>3117</v>
      </c>
      <c r="I37" s="55">
        <v>0</v>
      </c>
      <c r="J37" s="55">
        <v>0</v>
      </c>
      <c r="K37" s="55">
        <v>0</v>
      </c>
      <c r="L37" s="55">
        <v>15796</v>
      </c>
      <c r="M37" s="55">
        <v>0</v>
      </c>
      <c r="N37" s="55">
        <v>1334</v>
      </c>
      <c r="O37" s="55">
        <v>0</v>
      </c>
      <c r="P37" s="55">
        <v>5025</v>
      </c>
      <c r="Q37" s="55">
        <v>1</v>
      </c>
      <c r="AB37" s="56"/>
      <c r="AC37" s="56"/>
    </row>
    <row r="38" spans="2:29" ht="12.75">
      <c r="B38" s="58" t="s">
        <v>15</v>
      </c>
      <c r="C38" s="55">
        <f>SUM(D38:E38,SUM('19.9 SEGUNDA PARTE'!C40:D40))</f>
        <v>15503</v>
      </c>
      <c r="D38" s="56">
        <f t="shared" si="4"/>
        <v>15475</v>
      </c>
      <c r="E38" s="56">
        <f t="shared" si="5"/>
        <v>28</v>
      </c>
      <c r="F38" s="55">
        <v>2126</v>
      </c>
      <c r="G38" s="55">
        <v>0</v>
      </c>
      <c r="H38" s="55">
        <v>1681</v>
      </c>
      <c r="I38" s="55">
        <v>11</v>
      </c>
      <c r="J38" s="55">
        <v>704</v>
      </c>
      <c r="K38" s="55">
        <v>0</v>
      </c>
      <c r="L38" s="55">
        <v>4242</v>
      </c>
      <c r="M38" s="55">
        <v>2</v>
      </c>
      <c r="N38" s="55">
        <v>1933</v>
      </c>
      <c r="O38" s="55">
        <v>2</v>
      </c>
      <c r="P38" s="55">
        <v>442</v>
      </c>
      <c r="Q38" s="55">
        <v>4</v>
      </c>
      <c r="AB38" s="56"/>
      <c r="AC38" s="56"/>
    </row>
    <row r="39" spans="2:29" ht="12.75">
      <c r="B39" s="58" t="s">
        <v>14</v>
      </c>
      <c r="C39" s="55">
        <f>SUM(D39:E39,SUM('19.9 SEGUNDA PARTE'!C41:D41))</f>
        <v>22117</v>
      </c>
      <c r="D39" s="56">
        <f t="shared" si="4"/>
        <v>18740</v>
      </c>
      <c r="E39" s="56">
        <f t="shared" si="5"/>
        <v>0</v>
      </c>
      <c r="F39" s="55">
        <v>222</v>
      </c>
      <c r="G39" s="55">
        <v>0</v>
      </c>
      <c r="H39" s="55">
        <v>3153</v>
      </c>
      <c r="I39" s="55">
        <v>0</v>
      </c>
      <c r="J39" s="55">
        <v>2274</v>
      </c>
      <c r="K39" s="55">
        <v>0</v>
      </c>
      <c r="L39" s="55">
        <v>2630</v>
      </c>
      <c r="M39" s="55">
        <v>0</v>
      </c>
      <c r="N39" s="55">
        <v>365</v>
      </c>
      <c r="O39" s="55">
        <v>0</v>
      </c>
      <c r="P39" s="55">
        <v>1112</v>
      </c>
      <c r="Q39" s="55">
        <v>0</v>
      </c>
      <c r="AB39" s="56"/>
      <c r="AC39" s="56"/>
    </row>
    <row r="40" spans="2:29" ht="12.75">
      <c r="B40" s="58" t="s">
        <v>13</v>
      </c>
      <c r="C40" s="55">
        <f>SUM(D40:E40,SUM('19.9 SEGUNDA PARTE'!C42:D42))</f>
        <v>67002</v>
      </c>
      <c r="D40" s="56">
        <f t="shared" si="4"/>
        <v>66609</v>
      </c>
      <c r="E40" s="56">
        <f t="shared" si="5"/>
        <v>30</v>
      </c>
      <c r="F40" s="55">
        <v>7127</v>
      </c>
      <c r="G40" s="55">
        <v>0</v>
      </c>
      <c r="H40" s="55">
        <v>12104</v>
      </c>
      <c r="I40" s="55">
        <v>0</v>
      </c>
      <c r="J40" s="55">
        <v>750</v>
      </c>
      <c r="K40" s="55">
        <v>0</v>
      </c>
      <c r="L40" s="55">
        <v>14624</v>
      </c>
      <c r="M40" s="55">
        <v>1</v>
      </c>
      <c r="N40" s="55">
        <v>3855</v>
      </c>
      <c r="O40" s="55">
        <v>7</v>
      </c>
      <c r="P40" s="55">
        <v>1268</v>
      </c>
      <c r="Q40" s="55">
        <v>0</v>
      </c>
      <c r="AB40" s="56"/>
      <c r="AC40" s="56"/>
    </row>
    <row r="41" spans="2:29" ht="12.75">
      <c r="B41" s="58" t="s">
        <v>12</v>
      </c>
      <c r="C41" s="55">
        <f>SUM(D41:E41,SUM('19.9 SEGUNDA PARTE'!C43:D43))</f>
        <v>46665</v>
      </c>
      <c r="D41" s="56">
        <f t="shared" si="4"/>
        <v>41101</v>
      </c>
      <c r="E41" s="56">
        <f t="shared" si="5"/>
        <v>669</v>
      </c>
      <c r="F41" s="55">
        <v>1077</v>
      </c>
      <c r="G41" s="55">
        <v>3</v>
      </c>
      <c r="H41" s="55">
        <v>9151</v>
      </c>
      <c r="I41" s="55">
        <v>12</v>
      </c>
      <c r="J41" s="55">
        <v>417</v>
      </c>
      <c r="K41" s="55">
        <v>0</v>
      </c>
      <c r="L41" s="55">
        <v>11703</v>
      </c>
      <c r="M41" s="55">
        <v>32</v>
      </c>
      <c r="N41" s="55">
        <v>2563</v>
      </c>
      <c r="O41" s="55">
        <v>14</v>
      </c>
      <c r="P41" s="55">
        <v>1937</v>
      </c>
      <c r="Q41" s="55">
        <v>5</v>
      </c>
      <c r="AB41" s="56"/>
      <c r="AC41" s="56"/>
    </row>
    <row r="42" spans="2:29" ht="12.75">
      <c r="B42" s="58" t="s">
        <v>11</v>
      </c>
      <c r="C42" s="55">
        <f>SUM(D42:E42,SUM('19.9 SEGUNDA PARTE'!C44:D44))</f>
        <v>32263</v>
      </c>
      <c r="D42" s="56">
        <f t="shared" si="4"/>
        <v>32107</v>
      </c>
      <c r="E42" s="56">
        <f t="shared" si="5"/>
        <v>111</v>
      </c>
      <c r="F42" s="55">
        <v>799</v>
      </c>
      <c r="G42" s="55">
        <v>0</v>
      </c>
      <c r="H42" s="55">
        <v>6644</v>
      </c>
      <c r="I42" s="55">
        <v>4</v>
      </c>
      <c r="J42" s="55">
        <v>612</v>
      </c>
      <c r="K42" s="55">
        <v>0</v>
      </c>
      <c r="L42" s="55">
        <v>5019</v>
      </c>
      <c r="M42" s="55">
        <v>2</v>
      </c>
      <c r="N42" s="55">
        <v>1154</v>
      </c>
      <c r="O42" s="55">
        <v>2</v>
      </c>
      <c r="P42" s="55">
        <v>2896</v>
      </c>
      <c r="Q42" s="55">
        <v>0</v>
      </c>
      <c r="AB42" s="56"/>
      <c r="AC42" s="56"/>
    </row>
    <row r="43" spans="2:29" ht="12.75">
      <c r="B43" s="58" t="s">
        <v>10</v>
      </c>
      <c r="C43" s="55">
        <f>SUM(D43:E43,SUM('19.9 SEGUNDA PARTE'!C45:D45))</f>
        <v>9168</v>
      </c>
      <c r="D43" s="56">
        <f t="shared" si="4"/>
        <v>9116</v>
      </c>
      <c r="E43" s="56">
        <f t="shared" si="5"/>
        <v>0</v>
      </c>
      <c r="F43" s="55">
        <v>129</v>
      </c>
      <c r="G43" s="55">
        <v>0</v>
      </c>
      <c r="H43" s="55">
        <v>975</v>
      </c>
      <c r="I43" s="55">
        <v>0</v>
      </c>
      <c r="J43" s="55">
        <v>0</v>
      </c>
      <c r="K43" s="55">
        <v>0</v>
      </c>
      <c r="L43" s="55">
        <v>1812</v>
      </c>
      <c r="M43" s="55">
        <v>0</v>
      </c>
      <c r="N43" s="55">
        <v>355</v>
      </c>
      <c r="O43" s="55">
        <v>0</v>
      </c>
      <c r="P43" s="55">
        <v>112</v>
      </c>
      <c r="Q43" s="55">
        <v>0</v>
      </c>
      <c r="AB43" s="56"/>
      <c r="AC43" s="56"/>
    </row>
    <row r="44" spans="2:29" ht="12.75">
      <c r="B44" s="58" t="s">
        <v>9</v>
      </c>
      <c r="C44" s="55">
        <f>SUM(D44:E44,SUM('19.9 SEGUNDA PARTE'!C46:D46))</f>
        <v>15178</v>
      </c>
      <c r="D44" s="56">
        <f t="shared" si="4"/>
        <v>15136</v>
      </c>
      <c r="E44" s="56">
        <f t="shared" si="5"/>
        <v>42</v>
      </c>
      <c r="F44" s="55">
        <v>1089</v>
      </c>
      <c r="G44" s="55">
        <v>0</v>
      </c>
      <c r="H44" s="55">
        <v>834</v>
      </c>
      <c r="I44" s="55">
        <v>0</v>
      </c>
      <c r="J44" s="55">
        <v>9</v>
      </c>
      <c r="K44" s="55">
        <v>0</v>
      </c>
      <c r="L44" s="55">
        <v>4879</v>
      </c>
      <c r="M44" s="55">
        <v>34</v>
      </c>
      <c r="N44" s="55">
        <v>759</v>
      </c>
      <c r="O44" s="55">
        <v>8</v>
      </c>
      <c r="P44" s="55">
        <v>427</v>
      </c>
      <c r="Q44" s="55">
        <v>0</v>
      </c>
      <c r="AB44" s="56"/>
      <c r="AC44" s="56"/>
    </row>
    <row r="45" spans="2:29" ht="12.75">
      <c r="B45" s="58" t="s">
        <v>8</v>
      </c>
      <c r="C45" s="55">
        <f>SUM(D45:E45,SUM('19.9 SEGUNDA PARTE'!C47:D47))</f>
        <v>62114</v>
      </c>
      <c r="D45" s="56">
        <f t="shared" si="4"/>
        <v>61955</v>
      </c>
      <c r="E45" s="56">
        <f t="shared" si="5"/>
        <v>159</v>
      </c>
      <c r="F45" s="55">
        <v>1486</v>
      </c>
      <c r="G45" s="55">
        <v>0</v>
      </c>
      <c r="H45" s="55">
        <v>15876</v>
      </c>
      <c r="I45" s="55">
        <v>20</v>
      </c>
      <c r="J45" s="55">
        <v>0</v>
      </c>
      <c r="K45" s="55">
        <v>0</v>
      </c>
      <c r="L45" s="55">
        <v>17622</v>
      </c>
      <c r="M45" s="55">
        <v>61</v>
      </c>
      <c r="N45" s="55">
        <v>7666</v>
      </c>
      <c r="O45" s="55">
        <v>29</v>
      </c>
      <c r="P45" s="55">
        <v>3783</v>
      </c>
      <c r="Q45" s="55">
        <v>0</v>
      </c>
      <c r="AB45" s="56"/>
      <c r="AC45" s="56"/>
    </row>
    <row r="46" spans="2:29" ht="12.75">
      <c r="B46" s="58" t="s">
        <v>7</v>
      </c>
      <c r="C46" s="55">
        <f>SUM(D46:E46,SUM('19.9 SEGUNDA PARTE'!C48:D48))</f>
        <v>13791</v>
      </c>
      <c r="D46" s="56">
        <f t="shared" si="4"/>
        <v>13583</v>
      </c>
      <c r="E46" s="56">
        <f t="shared" si="5"/>
        <v>208</v>
      </c>
      <c r="F46" s="55">
        <v>303</v>
      </c>
      <c r="G46" s="55">
        <v>0</v>
      </c>
      <c r="H46" s="55">
        <v>2801</v>
      </c>
      <c r="I46" s="55">
        <v>36</v>
      </c>
      <c r="J46" s="55">
        <v>0</v>
      </c>
      <c r="K46" s="55">
        <v>0</v>
      </c>
      <c r="L46" s="55">
        <v>2406</v>
      </c>
      <c r="M46" s="55">
        <v>0</v>
      </c>
      <c r="N46" s="55">
        <v>362</v>
      </c>
      <c r="O46" s="55">
        <v>3</v>
      </c>
      <c r="P46" s="55">
        <v>1807</v>
      </c>
      <c r="Q46" s="55">
        <v>0</v>
      </c>
      <c r="AB46" s="56"/>
      <c r="AC46" s="56"/>
    </row>
    <row r="47" spans="2:29" ht="12.75">
      <c r="B47" s="58" t="s">
        <v>6</v>
      </c>
      <c r="C47" s="55">
        <f>SUM(D47:E47,SUM('19.9 SEGUNDA PARTE'!C49:D49))</f>
        <v>7462</v>
      </c>
      <c r="D47" s="56">
        <f t="shared" si="4"/>
        <v>7462</v>
      </c>
      <c r="E47" s="56">
        <f t="shared" si="5"/>
        <v>0</v>
      </c>
      <c r="F47" s="55">
        <v>260</v>
      </c>
      <c r="G47" s="55">
        <v>0</v>
      </c>
      <c r="H47" s="55">
        <v>1608</v>
      </c>
      <c r="I47" s="55">
        <v>0</v>
      </c>
      <c r="J47" s="55">
        <v>40</v>
      </c>
      <c r="K47" s="55">
        <v>0</v>
      </c>
      <c r="L47" s="55">
        <v>3582</v>
      </c>
      <c r="M47" s="55">
        <v>0</v>
      </c>
      <c r="N47" s="55">
        <v>366</v>
      </c>
      <c r="O47" s="55">
        <v>0</v>
      </c>
      <c r="P47" s="55">
        <v>1035</v>
      </c>
      <c r="Q47" s="55">
        <v>0</v>
      </c>
      <c r="AB47" s="56"/>
      <c r="AC47" s="56"/>
    </row>
    <row r="48" spans="2:29" ht="12.75">
      <c r="B48" s="58" t="s">
        <v>5</v>
      </c>
      <c r="C48" s="55">
        <f>SUM(D48:E48,SUM('19.9 SEGUNDA PARTE'!C50:D50))</f>
        <v>14447</v>
      </c>
      <c r="D48" s="56">
        <f t="shared" si="4"/>
        <v>14367</v>
      </c>
      <c r="E48" s="56">
        <f t="shared" si="5"/>
        <v>79</v>
      </c>
      <c r="F48" s="55">
        <v>405</v>
      </c>
      <c r="G48" s="55">
        <v>0</v>
      </c>
      <c r="H48" s="55">
        <v>1875</v>
      </c>
      <c r="I48" s="55">
        <v>69</v>
      </c>
      <c r="J48" s="55">
        <v>37</v>
      </c>
      <c r="K48" s="55">
        <v>0</v>
      </c>
      <c r="L48" s="55">
        <v>2431</v>
      </c>
      <c r="M48" s="55">
        <v>0</v>
      </c>
      <c r="N48" s="55">
        <v>917</v>
      </c>
      <c r="O48" s="55">
        <v>0</v>
      </c>
      <c r="P48" s="55">
        <v>18</v>
      </c>
      <c r="Q48" s="55">
        <v>0</v>
      </c>
      <c r="AB48" s="56"/>
      <c r="AC48" s="56"/>
    </row>
    <row r="49" spans="2:29" ht="12.75">
      <c r="B49" s="58" t="s">
        <v>4</v>
      </c>
      <c r="C49" s="55">
        <f>SUM(D49:E49,SUM('19.9 SEGUNDA PARTE'!C51:D51))</f>
        <v>14188</v>
      </c>
      <c r="D49" s="56">
        <f t="shared" si="4"/>
        <v>14187</v>
      </c>
      <c r="E49" s="56">
        <f t="shared" si="5"/>
        <v>1</v>
      </c>
      <c r="F49" s="55">
        <v>3159</v>
      </c>
      <c r="G49" s="55">
        <v>0</v>
      </c>
      <c r="H49" s="55">
        <v>1873</v>
      </c>
      <c r="I49" s="55">
        <v>0</v>
      </c>
      <c r="J49" s="55">
        <v>248</v>
      </c>
      <c r="K49" s="55">
        <v>0</v>
      </c>
      <c r="L49" s="55">
        <v>3717</v>
      </c>
      <c r="M49" s="55">
        <v>0</v>
      </c>
      <c r="N49" s="55">
        <v>761</v>
      </c>
      <c r="O49" s="55">
        <v>0</v>
      </c>
      <c r="P49" s="55">
        <v>906</v>
      </c>
      <c r="Q49" s="55">
        <v>0</v>
      </c>
      <c r="AB49" s="56"/>
      <c r="AC49" s="56"/>
    </row>
    <row r="50" spans="2:29" ht="12.75">
      <c r="B50" s="58" t="s">
        <v>3</v>
      </c>
      <c r="C50" s="55">
        <f>SUM(D50:E50,SUM('19.9 SEGUNDA PARTE'!C52:D52))</f>
        <v>67775</v>
      </c>
      <c r="D50" s="56">
        <f t="shared" si="4"/>
        <v>67309</v>
      </c>
      <c r="E50" s="56">
        <f t="shared" si="5"/>
        <v>466</v>
      </c>
      <c r="F50" s="55">
        <v>386</v>
      </c>
      <c r="G50" s="55">
        <v>10</v>
      </c>
      <c r="H50" s="55">
        <v>21645</v>
      </c>
      <c r="I50" s="55">
        <v>57</v>
      </c>
      <c r="J50" s="55">
        <v>11</v>
      </c>
      <c r="K50" s="55">
        <v>0</v>
      </c>
      <c r="L50" s="55">
        <v>14979</v>
      </c>
      <c r="M50" s="55">
        <v>40</v>
      </c>
      <c r="N50" s="55">
        <v>2976</v>
      </c>
      <c r="O50" s="55">
        <v>129</v>
      </c>
      <c r="P50" s="55">
        <v>2266</v>
      </c>
      <c r="Q50" s="55">
        <v>4</v>
      </c>
      <c r="AB50" s="56"/>
      <c r="AC50" s="56"/>
    </row>
    <row r="51" spans="2:29" ht="12.75">
      <c r="B51" s="58" t="s">
        <v>2</v>
      </c>
      <c r="C51" s="55">
        <f>SUM(D51:E51,SUM('19.9 SEGUNDA PARTE'!C53:D53))</f>
        <v>18925</v>
      </c>
      <c r="D51" s="56">
        <f t="shared" si="4"/>
        <v>18925</v>
      </c>
      <c r="E51" s="56">
        <f t="shared" si="5"/>
        <v>0</v>
      </c>
      <c r="F51" s="55">
        <v>486</v>
      </c>
      <c r="G51" s="55">
        <v>0</v>
      </c>
      <c r="H51" s="55">
        <v>5734</v>
      </c>
      <c r="I51" s="55">
        <v>0</v>
      </c>
      <c r="J51" s="55">
        <v>1093</v>
      </c>
      <c r="K51" s="55">
        <v>0</v>
      </c>
      <c r="L51" s="55">
        <v>2602</v>
      </c>
      <c r="M51" s="55">
        <v>0</v>
      </c>
      <c r="N51" s="55">
        <v>1217</v>
      </c>
      <c r="O51" s="55">
        <v>0</v>
      </c>
      <c r="P51" s="55">
        <v>2229</v>
      </c>
      <c r="Q51" s="55">
        <v>0</v>
      </c>
      <c r="AB51" s="56"/>
      <c r="AC51" s="56"/>
    </row>
    <row r="52" spans="2:29" ht="12.75">
      <c r="B52" s="58" t="s">
        <v>1</v>
      </c>
      <c r="C52" s="55">
        <f>SUM(D52:E52,SUM('19.9 SEGUNDA PARTE'!C54:D54))</f>
        <v>17853</v>
      </c>
      <c r="D52" s="56">
        <f t="shared" si="4"/>
        <v>17221</v>
      </c>
      <c r="E52" s="56">
        <f t="shared" si="5"/>
        <v>632</v>
      </c>
      <c r="F52" s="55">
        <v>1073</v>
      </c>
      <c r="G52" s="55">
        <v>216</v>
      </c>
      <c r="H52" s="55">
        <v>806</v>
      </c>
      <c r="I52" s="55">
        <v>166</v>
      </c>
      <c r="J52" s="55">
        <v>25</v>
      </c>
      <c r="K52" s="55">
        <v>0</v>
      </c>
      <c r="L52" s="55">
        <v>3971</v>
      </c>
      <c r="M52" s="55">
        <v>26</v>
      </c>
      <c r="N52" s="55">
        <v>1982</v>
      </c>
      <c r="O52" s="55">
        <v>0</v>
      </c>
      <c r="P52" s="55">
        <v>2138</v>
      </c>
      <c r="Q52" s="55">
        <v>10</v>
      </c>
      <c r="AB52" s="56"/>
      <c r="AC52" s="56"/>
    </row>
    <row r="53" spans="2:29" ht="12.75">
      <c r="B53" s="58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AB53" s="56"/>
      <c r="AC53" s="56"/>
    </row>
    <row r="54" spans="2:29" ht="12.75">
      <c r="B54" s="60" t="s">
        <v>37</v>
      </c>
      <c r="C54" s="50">
        <f>SUM(C56:C59)</f>
        <v>18754</v>
      </c>
      <c r="D54" s="50">
        <f aca="true" t="shared" si="6" ref="D54:Q54">SUM(D56:D59)</f>
        <v>5021</v>
      </c>
      <c r="E54" s="50">
        <f t="shared" si="6"/>
        <v>7</v>
      </c>
      <c r="F54" s="50">
        <f t="shared" si="6"/>
        <v>177</v>
      </c>
      <c r="G54" s="50">
        <f t="shared" si="6"/>
        <v>0</v>
      </c>
      <c r="H54" s="50">
        <f t="shared" si="6"/>
        <v>585</v>
      </c>
      <c r="I54" s="50">
        <f t="shared" si="6"/>
        <v>0</v>
      </c>
      <c r="J54" s="50">
        <f t="shared" si="6"/>
        <v>171</v>
      </c>
      <c r="K54" s="50">
        <f t="shared" si="6"/>
        <v>0</v>
      </c>
      <c r="L54" s="50">
        <f t="shared" si="6"/>
        <v>727</v>
      </c>
      <c r="M54" s="50">
        <f t="shared" si="6"/>
        <v>4</v>
      </c>
      <c r="N54" s="50">
        <f t="shared" si="6"/>
        <v>161</v>
      </c>
      <c r="O54" s="50">
        <f t="shared" si="6"/>
        <v>0</v>
      </c>
      <c r="P54" s="50">
        <f t="shared" si="6"/>
        <v>728</v>
      </c>
      <c r="Q54" s="50">
        <f t="shared" si="6"/>
        <v>0</v>
      </c>
      <c r="AB54" s="56"/>
      <c r="AC54" s="56"/>
    </row>
    <row r="55" spans="2:29" ht="12.75">
      <c r="B55" s="42"/>
      <c r="C55" s="61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AB55" s="56"/>
      <c r="AC55" s="56"/>
    </row>
    <row r="56" spans="2:29" ht="12.75">
      <c r="B56" s="43" t="s">
        <v>75</v>
      </c>
      <c r="C56" s="55">
        <f>SUM(D56:E56,SUM('19.9 SEGUNDA PARTE'!C58:D58))</f>
        <v>7879</v>
      </c>
      <c r="D56" s="56">
        <f aca="true" t="shared" si="7" ref="D56:E59">SUM(F56,H56,J56,L56,N56,P56,D119,G119,J119,M119,P119)</f>
        <v>0</v>
      </c>
      <c r="E56" s="56">
        <f t="shared" si="7"/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AB56" s="56"/>
      <c r="AC56" s="56"/>
    </row>
    <row r="57" spans="2:29" ht="12.75">
      <c r="B57" s="42" t="s">
        <v>36</v>
      </c>
      <c r="C57" s="55">
        <f>SUM(D57:E57,SUM('19.9 SEGUNDA PARTE'!C59:D59))</f>
        <v>8064</v>
      </c>
      <c r="D57" s="56">
        <f t="shared" si="7"/>
        <v>3017</v>
      </c>
      <c r="E57" s="56">
        <f t="shared" si="7"/>
        <v>0</v>
      </c>
      <c r="F57" s="55">
        <v>97</v>
      </c>
      <c r="G57" s="55">
        <v>0</v>
      </c>
      <c r="H57" s="55">
        <v>498</v>
      </c>
      <c r="I57" s="55">
        <v>0</v>
      </c>
      <c r="J57" s="55">
        <v>36</v>
      </c>
      <c r="K57" s="55">
        <v>0</v>
      </c>
      <c r="L57" s="55">
        <v>227</v>
      </c>
      <c r="M57" s="55">
        <v>0</v>
      </c>
      <c r="N57" s="55">
        <v>136</v>
      </c>
      <c r="O57" s="55">
        <v>0</v>
      </c>
      <c r="P57" s="55">
        <v>439</v>
      </c>
      <c r="Q57" s="55">
        <v>0</v>
      </c>
      <c r="AB57" s="56"/>
      <c r="AC57" s="56"/>
    </row>
    <row r="58" spans="2:29" ht="12.75">
      <c r="B58" s="42" t="s">
        <v>35</v>
      </c>
      <c r="C58" s="55">
        <f>SUM(D58:E58,SUM('19.9 SEGUNDA PARTE'!C60:D60))</f>
        <v>771</v>
      </c>
      <c r="D58" s="56">
        <f t="shared" si="7"/>
        <v>468</v>
      </c>
      <c r="E58" s="56">
        <f t="shared" si="7"/>
        <v>3</v>
      </c>
      <c r="F58" s="55">
        <v>29</v>
      </c>
      <c r="G58" s="55">
        <v>0</v>
      </c>
      <c r="H58" s="55">
        <v>30</v>
      </c>
      <c r="I58" s="55">
        <v>0</v>
      </c>
      <c r="J58" s="55">
        <v>135</v>
      </c>
      <c r="K58" s="55">
        <v>0</v>
      </c>
      <c r="L58" s="55">
        <v>91</v>
      </c>
      <c r="M58" s="55">
        <v>0</v>
      </c>
      <c r="N58" s="55">
        <v>13</v>
      </c>
      <c r="O58" s="55">
        <v>0</v>
      </c>
      <c r="P58" s="55">
        <v>25</v>
      </c>
      <c r="Q58" s="55">
        <v>0</v>
      </c>
      <c r="AB58" s="56"/>
      <c r="AC58" s="56"/>
    </row>
    <row r="59" spans="2:29" ht="12.75">
      <c r="B59" s="31" t="s">
        <v>74</v>
      </c>
      <c r="C59" s="55">
        <f>SUM(D59:E59,SUM('19.9 SEGUNDA PARTE'!C61:D61))</f>
        <v>2040</v>
      </c>
      <c r="D59" s="56">
        <f t="shared" si="7"/>
        <v>1536</v>
      </c>
      <c r="E59" s="56">
        <f t="shared" si="7"/>
        <v>4</v>
      </c>
      <c r="F59" s="55">
        <v>51</v>
      </c>
      <c r="G59" s="55">
        <v>0</v>
      </c>
      <c r="H59" s="55">
        <v>57</v>
      </c>
      <c r="I59" s="55">
        <v>0</v>
      </c>
      <c r="J59" s="55">
        <v>0</v>
      </c>
      <c r="K59" s="55">
        <v>0</v>
      </c>
      <c r="L59" s="55">
        <v>409</v>
      </c>
      <c r="M59" s="55">
        <v>4</v>
      </c>
      <c r="N59" s="55">
        <v>12</v>
      </c>
      <c r="O59" s="55">
        <v>0</v>
      </c>
      <c r="P59" s="55">
        <v>264</v>
      </c>
      <c r="Q59" s="55">
        <v>0</v>
      </c>
      <c r="AB59" s="56"/>
      <c r="AC59" s="56"/>
    </row>
    <row r="60" spans="2:17" ht="12.75">
      <c r="B60" s="47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ht="12.75">
      <c r="B61" s="58" t="s">
        <v>73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2:17" ht="12.75">
      <c r="B62" s="28" t="s">
        <v>68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2:17" ht="12.75">
      <c r="B63" s="28" t="s">
        <v>69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 ht="12.75">
      <c r="B64" s="79" t="s">
        <v>76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 ht="12.75">
      <c r="B65" s="5"/>
      <c r="P65" s="33"/>
      <c r="Q65" s="34"/>
    </row>
    <row r="66" spans="2:17" ht="18">
      <c r="B66" s="80" t="s">
        <v>77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18">
      <c r="B67" s="81" t="s">
        <v>50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ht="12.75">
      <c r="B68" s="36"/>
      <c r="C68" s="35"/>
      <c r="D68" s="22"/>
      <c r="E68" s="22"/>
      <c r="F68" s="22"/>
      <c r="G68" s="22"/>
      <c r="H68" s="22"/>
      <c r="I68" s="22"/>
      <c r="J68" s="22"/>
      <c r="K68" s="22"/>
      <c r="L68" s="22"/>
      <c r="M68" s="76"/>
      <c r="N68" s="76"/>
      <c r="O68" s="76"/>
      <c r="P68" s="76"/>
      <c r="Q68" s="76"/>
    </row>
    <row r="69" spans="2:12" ht="12.75">
      <c r="B69" s="37"/>
      <c r="C69" s="39" t="s">
        <v>48</v>
      </c>
      <c r="D69" s="40"/>
      <c r="E69" s="40"/>
      <c r="F69" s="40"/>
      <c r="G69" s="40"/>
      <c r="H69" s="40"/>
      <c r="I69" s="40"/>
      <c r="J69" s="40"/>
      <c r="K69" s="40"/>
      <c r="L69" s="40"/>
    </row>
    <row r="70" spans="4:14" ht="12.75">
      <c r="D70" s="63"/>
      <c r="E70" s="63"/>
      <c r="F70" s="63"/>
      <c r="G70" s="63"/>
      <c r="H70" s="63"/>
      <c r="I70" s="63"/>
      <c r="K70" s="64"/>
      <c r="L70" s="77" t="s">
        <v>79</v>
      </c>
      <c r="M70" s="78"/>
      <c r="N70" s="78"/>
    </row>
    <row r="71" spans="4:17" ht="38.25">
      <c r="D71" s="64" t="s">
        <v>62</v>
      </c>
      <c r="E71" s="64"/>
      <c r="F71" s="63"/>
      <c r="G71" s="64" t="s">
        <v>32</v>
      </c>
      <c r="H71" s="64"/>
      <c r="I71" s="63"/>
      <c r="J71" s="64" t="s">
        <v>31</v>
      </c>
      <c r="K71" s="64"/>
      <c r="L71" s="78"/>
      <c r="M71" s="78"/>
      <c r="N71" s="78"/>
      <c r="O71" s="65"/>
      <c r="P71" s="64" t="s">
        <v>70</v>
      </c>
      <c r="Q71" s="64"/>
    </row>
    <row r="72" spans="2:17" ht="12.75">
      <c r="B72" s="45" t="s">
        <v>44</v>
      </c>
      <c r="C72" s="45"/>
      <c r="D72" s="45" t="s">
        <v>43</v>
      </c>
      <c r="E72" s="46" t="s">
        <v>42</v>
      </c>
      <c r="F72" s="46"/>
      <c r="G72" s="45" t="s">
        <v>43</v>
      </c>
      <c r="H72" s="46" t="s">
        <v>42</v>
      </c>
      <c r="I72" s="46"/>
      <c r="J72" s="45" t="s">
        <v>43</v>
      </c>
      <c r="K72" s="46" t="s">
        <v>42</v>
      </c>
      <c r="L72" s="46"/>
      <c r="M72" s="45" t="s">
        <v>43</v>
      </c>
      <c r="N72" s="46" t="s">
        <v>42</v>
      </c>
      <c r="O72" s="46"/>
      <c r="P72" s="45" t="s">
        <v>43</v>
      </c>
      <c r="Q72" s="46" t="s">
        <v>42</v>
      </c>
    </row>
    <row r="73" spans="2:17" ht="12.75">
      <c r="B73" s="47"/>
      <c r="C73" s="4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2:17" ht="12.75">
      <c r="B74" s="49" t="s">
        <v>41</v>
      </c>
      <c r="C74" s="49"/>
      <c r="D74" s="50">
        <f>SUM(D76,D83,D117)</f>
        <v>78149</v>
      </c>
      <c r="E74" s="50">
        <f>SUM(E76,E83,E117)</f>
        <v>59</v>
      </c>
      <c r="F74" s="50"/>
      <c r="G74" s="50">
        <f>SUM(G76,G83,G117)</f>
        <v>79614</v>
      </c>
      <c r="H74" s="50">
        <f>SUM(H76,H83,H117)</f>
        <v>199</v>
      </c>
      <c r="I74" s="50"/>
      <c r="J74" s="50">
        <f>SUM(J76,J83,J117)</f>
        <v>128062</v>
      </c>
      <c r="K74" s="50">
        <f>SUM(K76,K83,K117)</f>
        <v>225</v>
      </c>
      <c r="L74" s="50"/>
      <c r="M74" s="50">
        <f>SUM(M76,M83,M117)</f>
        <v>129775</v>
      </c>
      <c r="N74" s="50">
        <f>SUM(N76,N83,N117)</f>
        <v>358</v>
      </c>
      <c r="O74" s="50"/>
      <c r="P74" s="50">
        <f>SUM(P76,P83,P117)</f>
        <v>33314</v>
      </c>
      <c r="Q74" s="50">
        <f>SUM(Q76,Q83,Q117)</f>
        <v>5535</v>
      </c>
    </row>
    <row r="75" spans="2:17" ht="12.75">
      <c r="B75" s="41"/>
      <c r="C75" s="4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2:17" ht="12.75">
      <c r="B76" s="49" t="s">
        <v>40</v>
      </c>
      <c r="C76" s="49"/>
      <c r="D76" s="50">
        <f>SUM(D78:D81)</f>
        <v>27806</v>
      </c>
      <c r="E76" s="50">
        <f>SUM(E78:E81)</f>
        <v>0</v>
      </c>
      <c r="F76" s="50"/>
      <c r="G76" s="50">
        <f>SUM(G78:G81)</f>
        <v>19129</v>
      </c>
      <c r="H76" s="50">
        <f>SUM(H78:H81)</f>
        <v>17</v>
      </c>
      <c r="I76" s="50"/>
      <c r="J76" s="50">
        <f>SUM(J78:J81)</f>
        <v>25203</v>
      </c>
      <c r="K76" s="50">
        <f>SUM(K78:K81)</f>
        <v>2</v>
      </c>
      <c r="L76" s="50"/>
      <c r="M76" s="50">
        <f>SUM(M78:M81)</f>
        <v>38597</v>
      </c>
      <c r="N76" s="50">
        <f>SUM(N78:N81)</f>
        <v>9</v>
      </c>
      <c r="O76" s="50"/>
      <c r="P76" s="50">
        <f>SUM(P78:P81)</f>
        <v>14487</v>
      </c>
      <c r="Q76" s="50">
        <f>SUM(Q78:Q81)</f>
        <v>1271</v>
      </c>
    </row>
    <row r="77" spans="2:17" ht="12.75">
      <c r="B77" s="41"/>
      <c r="C77" s="41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2:17" ht="12.75">
      <c r="B78" s="58" t="s">
        <v>52</v>
      </c>
      <c r="C78" s="58"/>
      <c r="D78" s="55">
        <v>3190</v>
      </c>
      <c r="E78" s="55">
        <v>0</v>
      </c>
      <c r="F78" s="55"/>
      <c r="G78" s="55">
        <v>2980</v>
      </c>
      <c r="H78" s="55">
        <v>0</v>
      </c>
      <c r="I78" s="55"/>
      <c r="J78" s="55">
        <v>5791</v>
      </c>
      <c r="K78" s="55">
        <v>2</v>
      </c>
      <c r="L78" s="55"/>
      <c r="M78" s="55">
        <v>6329</v>
      </c>
      <c r="N78" s="55">
        <v>9</v>
      </c>
      <c r="O78" s="55"/>
      <c r="P78" s="55">
        <v>1551</v>
      </c>
      <c r="Q78" s="55">
        <v>49</v>
      </c>
    </row>
    <row r="79" spans="2:17" ht="12.75">
      <c r="B79" s="58" t="s">
        <v>53</v>
      </c>
      <c r="C79" s="58"/>
      <c r="D79" s="55">
        <v>10148</v>
      </c>
      <c r="E79" s="55">
        <v>0</v>
      </c>
      <c r="F79" s="55"/>
      <c r="G79" s="55">
        <v>4335</v>
      </c>
      <c r="H79" s="55">
        <v>0</v>
      </c>
      <c r="I79" s="55"/>
      <c r="J79" s="55">
        <v>6503</v>
      </c>
      <c r="K79" s="55">
        <v>0</v>
      </c>
      <c r="L79" s="55"/>
      <c r="M79" s="55">
        <v>4688</v>
      </c>
      <c r="N79" s="55">
        <v>0</v>
      </c>
      <c r="O79" s="55"/>
      <c r="P79" s="55">
        <v>1865</v>
      </c>
      <c r="Q79" s="55">
        <v>946</v>
      </c>
    </row>
    <row r="80" spans="2:17" ht="12.75">
      <c r="B80" s="58" t="s">
        <v>54</v>
      </c>
      <c r="C80" s="58"/>
      <c r="D80" s="55">
        <v>6690</v>
      </c>
      <c r="E80" s="55">
        <v>0</v>
      </c>
      <c r="F80" s="55"/>
      <c r="G80" s="55">
        <v>6840</v>
      </c>
      <c r="H80" s="55">
        <v>17</v>
      </c>
      <c r="I80" s="55"/>
      <c r="J80" s="55">
        <v>7086</v>
      </c>
      <c r="K80" s="55">
        <v>0</v>
      </c>
      <c r="L80" s="55"/>
      <c r="M80" s="55">
        <v>15563</v>
      </c>
      <c r="N80" s="55">
        <v>0</v>
      </c>
      <c r="O80" s="55"/>
      <c r="P80" s="55">
        <v>5079</v>
      </c>
      <c r="Q80" s="55">
        <v>214</v>
      </c>
    </row>
    <row r="81" spans="2:17" ht="12.75">
      <c r="B81" s="58" t="s">
        <v>55</v>
      </c>
      <c r="C81" s="58"/>
      <c r="D81" s="55">
        <v>7778</v>
      </c>
      <c r="E81" s="55">
        <v>0</v>
      </c>
      <c r="F81" s="55"/>
      <c r="G81" s="55">
        <v>4974</v>
      </c>
      <c r="H81" s="55">
        <v>0</v>
      </c>
      <c r="I81" s="55"/>
      <c r="J81" s="55">
        <v>5823</v>
      </c>
      <c r="K81" s="55">
        <v>0</v>
      </c>
      <c r="L81" s="55"/>
      <c r="M81" s="55">
        <v>12017</v>
      </c>
      <c r="N81" s="55">
        <v>0</v>
      </c>
      <c r="O81" s="55"/>
      <c r="P81" s="55">
        <v>5992</v>
      </c>
      <c r="Q81" s="55">
        <v>62</v>
      </c>
    </row>
    <row r="82" spans="2:17" ht="12.75">
      <c r="B82" s="41"/>
      <c r="C82" s="41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2:17" ht="12.75">
      <c r="B83" s="49" t="s">
        <v>39</v>
      </c>
      <c r="C83" s="49"/>
      <c r="D83" s="50">
        <f>SUM(D85:D115)</f>
        <v>49740</v>
      </c>
      <c r="E83" s="50">
        <f>SUM(E85:E115)</f>
        <v>59</v>
      </c>
      <c r="F83" s="50"/>
      <c r="G83" s="50">
        <f>SUM(G85:G115)</f>
        <v>60276</v>
      </c>
      <c r="H83" s="50">
        <f>SUM(H85:H115)</f>
        <v>182</v>
      </c>
      <c r="I83" s="50"/>
      <c r="J83" s="50">
        <f>SUM(J85:J115)</f>
        <v>101891</v>
      </c>
      <c r="K83" s="50">
        <f>SUM(K85:K115)</f>
        <v>220</v>
      </c>
      <c r="L83" s="50"/>
      <c r="M83" s="50">
        <f>SUM(M85:M115)</f>
        <v>90486</v>
      </c>
      <c r="N83" s="50">
        <f>SUM(N85:N115)</f>
        <v>349</v>
      </c>
      <c r="O83" s="50"/>
      <c r="P83" s="50">
        <f>SUM(P85:P115)</f>
        <v>18827</v>
      </c>
      <c r="Q83" s="50">
        <f>SUM(Q85:Q115)</f>
        <v>4264</v>
      </c>
    </row>
    <row r="84" spans="2:17" ht="12.75">
      <c r="B84" s="41"/>
      <c r="C84" s="41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2:17" ht="12.75">
      <c r="B85" s="58" t="s">
        <v>29</v>
      </c>
      <c r="C85" s="58"/>
      <c r="D85" s="55">
        <v>169</v>
      </c>
      <c r="E85" s="55">
        <v>0</v>
      </c>
      <c r="F85" s="55"/>
      <c r="G85" s="55">
        <v>146</v>
      </c>
      <c r="H85" s="55">
        <v>0</v>
      </c>
      <c r="I85" s="55"/>
      <c r="J85" s="55">
        <v>1945</v>
      </c>
      <c r="K85" s="55">
        <v>0</v>
      </c>
      <c r="L85" s="55"/>
      <c r="M85" s="55">
        <v>3318</v>
      </c>
      <c r="N85" s="55">
        <v>0</v>
      </c>
      <c r="O85" s="55"/>
      <c r="P85" s="55">
        <v>549</v>
      </c>
      <c r="Q85" s="55">
        <v>0</v>
      </c>
    </row>
    <row r="86" spans="2:17" ht="12.75">
      <c r="B86" s="58" t="s">
        <v>56</v>
      </c>
      <c r="C86" s="58"/>
      <c r="D86" s="55">
        <v>1058</v>
      </c>
      <c r="E86" s="55">
        <v>0</v>
      </c>
      <c r="F86" s="55"/>
      <c r="G86" s="55">
        <v>1132</v>
      </c>
      <c r="H86" s="55">
        <v>0</v>
      </c>
      <c r="I86" s="55"/>
      <c r="J86" s="55">
        <v>1887</v>
      </c>
      <c r="K86" s="55">
        <v>0</v>
      </c>
      <c r="L86" s="55"/>
      <c r="M86" s="55">
        <v>1511</v>
      </c>
      <c r="N86" s="55">
        <v>0</v>
      </c>
      <c r="O86" s="55"/>
      <c r="P86" s="55">
        <v>42</v>
      </c>
      <c r="Q86" s="55">
        <v>25</v>
      </c>
    </row>
    <row r="87" spans="2:17" ht="12.75">
      <c r="B87" s="58" t="s">
        <v>28</v>
      </c>
      <c r="C87" s="58"/>
      <c r="D87" s="55">
        <v>89</v>
      </c>
      <c r="E87" s="55">
        <v>0</v>
      </c>
      <c r="F87" s="55"/>
      <c r="G87" s="55">
        <v>1468</v>
      </c>
      <c r="H87" s="55">
        <v>0</v>
      </c>
      <c r="I87" s="55"/>
      <c r="J87" s="55">
        <v>2412</v>
      </c>
      <c r="K87" s="55">
        <v>0</v>
      </c>
      <c r="L87" s="55"/>
      <c r="M87" s="55">
        <v>969</v>
      </c>
      <c r="N87" s="55">
        <v>0</v>
      </c>
      <c r="O87" s="55"/>
      <c r="P87" s="55">
        <v>297</v>
      </c>
      <c r="Q87" s="55">
        <v>10</v>
      </c>
    </row>
    <row r="88" spans="2:17" ht="12.75">
      <c r="B88" s="58" t="s">
        <v>27</v>
      </c>
      <c r="C88" s="58"/>
      <c r="D88" s="55">
        <v>615</v>
      </c>
      <c r="E88" s="55">
        <v>0</v>
      </c>
      <c r="F88" s="55"/>
      <c r="G88" s="55">
        <v>295</v>
      </c>
      <c r="H88" s="55">
        <v>6</v>
      </c>
      <c r="I88" s="55"/>
      <c r="J88" s="55">
        <v>1916</v>
      </c>
      <c r="K88" s="55">
        <v>1</v>
      </c>
      <c r="L88" s="55"/>
      <c r="M88" s="55">
        <v>1570</v>
      </c>
      <c r="N88" s="55">
        <v>50</v>
      </c>
      <c r="O88" s="55"/>
      <c r="P88" s="55">
        <v>0</v>
      </c>
      <c r="Q88" s="55">
        <v>427</v>
      </c>
    </row>
    <row r="89" spans="2:17" ht="12.75">
      <c r="B89" s="58" t="s">
        <v>26</v>
      </c>
      <c r="C89" s="58"/>
      <c r="D89" s="55">
        <v>1689</v>
      </c>
      <c r="E89" s="55">
        <v>0</v>
      </c>
      <c r="F89" s="55"/>
      <c r="G89" s="55">
        <v>4343</v>
      </c>
      <c r="H89" s="55">
        <v>32</v>
      </c>
      <c r="I89" s="55"/>
      <c r="J89" s="55">
        <v>5326</v>
      </c>
      <c r="K89" s="55">
        <v>5</v>
      </c>
      <c r="L89" s="55"/>
      <c r="M89" s="55">
        <v>2188</v>
      </c>
      <c r="N89" s="55">
        <v>0</v>
      </c>
      <c r="O89" s="55"/>
      <c r="P89" s="55">
        <v>145</v>
      </c>
      <c r="Q89" s="55">
        <v>55</v>
      </c>
    </row>
    <row r="90" spans="2:17" ht="12.75">
      <c r="B90" s="58" t="s">
        <v>25</v>
      </c>
      <c r="C90" s="58"/>
      <c r="D90" s="55">
        <v>213</v>
      </c>
      <c r="E90" s="55">
        <v>0</v>
      </c>
      <c r="F90" s="55"/>
      <c r="G90" s="55">
        <v>466</v>
      </c>
      <c r="H90" s="55">
        <v>0</v>
      </c>
      <c r="I90" s="55"/>
      <c r="J90" s="55">
        <v>1604</v>
      </c>
      <c r="K90" s="55">
        <v>1</v>
      </c>
      <c r="L90" s="55"/>
      <c r="M90" s="55">
        <v>771</v>
      </c>
      <c r="N90" s="55">
        <v>0</v>
      </c>
      <c r="O90" s="55"/>
      <c r="P90" s="55">
        <v>72</v>
      </c>
      <c r="Q90" s="55">
        <v>0</v>
      </c>
    </row>
    <row r="91" spans="2:17" ht="12.75">
      <c r="B91" s="58" t="s">
        <v>24</v>
      </c>
      <c r="C91" s="58"/>
      <c r="D91" s="55">
        <v>2038</v>
      </c>
      <c r="E91" s="55">
        <v>0</v>
      </c>
      <c r="F91" s="55"/>
      <c r="G91" s="55">
        <v>1479</v>
      </c>
      <c r="H91" s="55">
        <v>0</v>
      </c>
      <c r="I91" s="55"/>
      <c r="J91" s="55">
        <v>2696</v>
      </c>
      <c r="K91" s="55">
        <v>8</v>
      </c>
      <c r="L91" s="55"/>
      <c r="M91" s="55">
        <v>2899</v>
      </c>
      <c r="N91" s="55">
        <v>10</v>
      </c>
      <c r="O91" s="55"/>
      <c r="P91" s="55">
        <v>0</v>
      </c>
      <c r="Q91" s="55">
        <v>0</v>
      </c>
    </row>
    <row r="92" spans="2:17" ht="12.75">
      <c r="B92" s="58" t="s">
        <v>23</v>
      </c>
      <c r="C92" s="58"/>
      <c r="D92" s="55">
        <v>2053</v>
      </c>
      <c r="E92" s="55">
        <v>3</v>
      </c>
      <c r="F92" s="55"/>
      <c r="G92" s="55">
        <v>955</v>
      </c>
      <c r="H92" s="55">
        <v>0</v>
      </c>
      <c r="I92" s="55"/>
      <c r="J92" s="55">
        <v>4322</v>
      </c>
      <c r="K92" s="55">
        <v>5</v>
      </c>
      <c r="L92" s="55"/>
      <c r="M92" s="55">
        <v>1364</v>
      </c>
      <c r="N92" s="55">
        <v>12</v>
      </c>
      <c r="O92" s="55"/>
      <c r="P92" s="55">
        <v>700</v>
      </c>
      <c r="Q92" s="55">
        <v>144</v>
      </c>
    </row>
    <row r="93" spans="2:17" ht="12.75">
      <c r="B93" s="58" t="s">
        <v>22</v>
      </c>
      <c r="C93" s="58"/>
      <c r="D93" s="55">
        <v>185</v>
      </c>
      <c r="E93" s="55">
        <v>0</v>
      </c>
      <c r="F93" s="55"/>
      <c r="G93" s="55">
        <v>1062</v>
      </c>
      <c r="H93" s="55">
        <v>0</v>
      </c>
      <c r="I93" s="55"/>
      <c r="J93" s="55">
        <v>1655</v>
      </c>
      <c r="K93" s="55">
        <v>0</v>
      </c>
      <c r="L93" s="55"/>
      <c r="M93" s="55">
        <v>4350</v>
      </c>
      <c r="N93" s="55">
        <v>3</v>
      </c>
      <c r="O93" s="55"/>
      <c r="P93" s="55">
        <v>77</v>
      </c>
      <c r="Q93" s="55">
        <v>53</v>
      </c>
    </row>
    <row r="94" spans="2:17" ht="12.75">
      <c r="B94" s="58" t="s">
        <v>21</v>
      </c>
      <c r="C94" s="58"/>
      <c r="D94" s="55">
        <v>2605</v>
      </c>
      <c r="E94" s="55">
        <v>3</v>
      </c>
      <c r="F94" s="55"/>
      <c r="G94" s="55">
        <v>2914</v>
      </c>
      <c r="H94" s="55">
        <v>8</v>
      </c>
      <c r="I94" s="55"/>
      <c r="J94" s="55">
        <v>5387</v>
      </c>
      <c r="K94" s="55">
        <v>0</v>
      </c>
      <c r="L94" s="55"/>
      <c r="M94" s="55">
        <v>1417</v>
      </c>
      <c r="N94" s="55">
        <v>0</v>
      </c>
      <c r="O94" s="55"/>
      <c r="P94" s="55">
        <v>1398</v>
      </c>
      <c r="Q94" s="55">
        <v>623</v>
      </c>
    </row>
    <row r="95" spans="2:17" ht="12.75">
      <c r="B95" s="58" t="s">
        <v>20</v>
      </c>
      <c r="C95" s="58"/>
      <c r="D95" s="55">
        <v>1534</v>
      </c>
      <c r="E95" s="55">
        <v>0</v>
      </c>
      <c r="F95" s="55"/>
      <c r="G95" s="55">
        <v>2543</v>
      </c>
      <c r="H95" s="55">
        <v>61</v>
      </c>
      <c r="I95" s="55"/>
      <c r="J95" s="55">
        <v>3586</v>
      </c>
      <c r="K95" s="55">
        <v>4</v>
      </c>
      <c r="L95" s="55"/>
      <c r="M95" s="55">
        <v>6155</v>
      </c>
      <c r="N95" s="55">
        <v>0</v>
      </c>
      <c r="O95" s="55"/>
      <c r="P95" s="55">
        <v>784</v>
      </c>
      <c r="Q95" s="55">
        <v>0</v>
      </c>
    </row>
    <row r="96" spans="2:17" ht="12.75">
      <c r="B96" s="58" t="s">
        <v>19</v>
      </c>
      <c r="C96" s="58"/>
      <c r="D96" s="55">
        <v>1967</v>
      </c>
      <c r="E96" s="55">
        <v>0</v>
      </c>
      <c r="F96" s="55"/>
      <c r="G96" s="55">
        <v>957</v>
      </c>
      <c r="H96" s="55">
        <v>0</v>
      </c>
      <c r="I96" s="55"/>
      <c r="J96" s="55">
        <v>2761</v>
      </c>
      <c r="K96" s="55">
        <v>0</v>
      </c>
      <c r="L96" s="55"/>
      <c r="M96" s="55">
        <v>2097</v>
      </c>
      <c r="N96" s="55">
        <v>18</v>
      </c>
      <c r="O96" s="55"/>
      <c r="P96" s="55">
        <v>271</v>
      </c>
      <c r="Q96" s="55">
        <v>19</v>
      </c>
    </row>
    <row r="97" spans="2:17" ht="12.75">
      <c r="B97" s="58" t="s">
        <v>18</v>
      </c>
      <c r="C97" s="58"/>
      <c r="D97" s="55">
        <v>5549</v>
      </c>
      <c r="E97" s="55">
        <v>1</v>
      </c>
      <c r="F97" s="55"/>
      <c r="G97" s="55">
        <v>3694</v>
      </c>
      <c r="H97" s="55">
        <v>1</v>
      </c>
      <c r="I97" s="55"/>
      <c r="J97" s="55">
        <v>4219</v>
      </c>
      <c r="K97" s="55">
        <v>2</v>
      </c>
      <c r="L97" s="55"/>
      <c r="M97" s="55">
        <v>5276</v>
      </c>
      <c r="N97" s="55">
        <v>3</v>
      </c>
      <c r="O97" s="55"/>
      <c r="P97" s="55">
        <v>0</v>
      </c>
      <c r="Q97" s="55">
        <v>0</v>
      </c>
    </row>
    <row r="98" spans="2:17" ht="12.75">
      <c r="B98" s="58" t="s">
        <v>38</v>
      </c>
      <c r="C98" s="58"/>
      <c r="D98" s="55">
        <v>3816</v>
      </c>
      <c r="E98" s="55">
        <v>8</v>
      </c>
      <c r="F98" s="55"/>
      <c r="G98" s="55">
        <v>6529</v>
      </c>
      <c r="H98" s="55">
        <v>11</v>
      </c>
      <c r="I98" s="55"/>
      <c r="J98" s="55">
        <v>11555</v>
      </c>
      <c r="K98" s="55">
        <v>9</v>
      </c>
      <c r="L98" s="55"/>
      <c r="M98" s="55">
        <v>9664</v>
      </c>
      <c r="N98" s="55">
        <v>7</v>
      </c>
      <c r="O98" s="55"/>
      <c r="P98" s="55">
        <v>1918</v>
      </c>
      <c r="Q98" s="55">
        <v>1582</v>
      </c>
    </row>
    <row r="99" spans="2:17" ht="12.75">
      <c r="B99" s="58" t="s">
        <v>17</v>
      </c>
      <c r="C99" s="58"/>
      <c r="D99" s="55">
        <v>1778</v>
      </c>
      <c r="E99" s="55">
        <v>0</v>
      </c>
      <c r="F99" s="55"/>
      <c r="G99" s="55">
        <v>2405</v>
      </c>
      <c r="H99" s="55">
        <v>0</v>
      </c>
      <c r="I99" s="55"/>
      <c r="J99" s="55">
        <v>4084</v>
      </c>
      <c r="K99" s="55">
        <v>0</v>
      </c>
      <c r="L99" s="55"/>
      <c r="M99" s="55">
        <v>541</v>
      </c>
      <c r="N99" s="55">
        <v>0</v>
      </c>
      <c r="O99" s="55"/>
      <c r="P99" s="55">
        <v>1007</v>
      </c>
      <c r="Q99" s="55">
        <v>457</v>
      </c>
    </row>
    <row r="100" spans="2:17" ht="12.75">
      <c r="B100" s="58" t="s">
        <v>16</v>
      </c>
      <c r="C100" s="58"/>
      <c r="D100" s="55">
        <v>0</v>
      </c>
      <c r="E100" s="55">
        <v>0</v>
      </c>
      <c r="F100" s="55"/>
      <c r="G100" s="55">
        <v>1560</v>
      </c>
      <c r="H100" s="55">
        <v>0</v>
      </c>
      <c r="I100" s="55"/>
      <c r="J100" s="55">
        <v>2141</v>
      </c>
      <c r="K100" s="55">
        <v>1</v>
      </c>
      <c r="L100" s="55"/>
      <c r="M100" s="55">
        <v>708</v>
      </c>
      <c r="N100" s="55">
        <v>0</v>
      </c>
      <c r="O100" s="55"/>
      <c r="P100" s="55">
        <v>0</v>
      </c>
      <c r="Q100" s="55">
        <v>0</v>
      </c>
    </row>
    <row r="101" spans="2:17" ht="12.75">
      <c r="B101" s="58" t="s">
        <v>15</v>
      </c>
      <c r="C101" s="58"/>
      <c r="D101" s="55">
        <v>1001</v>
      </c>
      <c r="E101" s="55">
        <v>0</v>
      </c>
      <c r="F101" s="55"/>
      <c r="G101" s="55">
        <v>1304</v>
      </c>
      <c r="H101" s="55">
        <v>3</v>
      </c>
      <c r="I101" s="55"/>
      <c r="J101" s="55">
        <v>1634</v>
      </c>
      <c r="K101" s="55">
        <v>1</v>
      </c>
      <c r="L101" s="55"/>
      <c r="M101" s="55">
        <v>408</v>
      </c>
      <c r="N101" s="55">
        <v>5</v>
      </c>
      <c r="O101" s="55"/>
      <c r="P101" s="55">
        <v>0</v>
      </c>
      <c r="Q101" s="55">
        <v>0</v>
      </c>
    </row>
    <row r="102" spans="2:17" ht="12.75">
      <c r="B102" s="58" t="s">
        <v>14</v>
      </c>
      <c r="C102" s="58"/>
      <c r="D102" s="55">
        <v>328</v>
      </c>
      <c r="E102" s="55">
        <v>0</v>
      </c>
      <c r="F102" s="55"/>
      <c r="G102" s="55">
        <v>1905</v>
      </c>
      <c r="H102" s="55">
        <v>0</v>
      </c>
      <c r="I102" s="55"/>
      <c r="J102" s="55">
        <v>2897</v>
      </c>
      <c r="K102" s="55">
        <v>0</v>
      </c>
      <c r="L102" s="55"/>
      <c r="M102" s="55">
        <v>3572</v>
      </c>
      <c r="N102" s="55">
        <v>0</v>
      </c>
      <c r="O102" s="55"/>
      <c r="P102" s="55">
        <v>282</v>
      </c>
      <c r="Q102" s="55">
        <v>0</v>
      </c>
    </row>
    <row r="103" spans="2:17" ht="12.75">
      <c r="B103" s="58" t="s">
        <v>13</v>
      </c>
      <c r="C103" s="58"/>
      <c r="D103" s="55">
        <v>4986</v>
      </c>
      <c r="E103" s="55">
        <v>0</v>
      </c>
      <c r="F103" s="55"/>
      <c r="G103" s="55">
        <v>2972</v>
      </c>
      <c r="H103" s="55">
        <v>0</v>
      </c>
      <c r="I103" s="55"/>
      <c r="J103" s="55">
        <v>4648</v>
      </c>
      <c r="K103" s="55">
        <v>21</v>
      </c>
      <c r="L103" s="55"/>
      <c r="M103" s="55">
        <v>11939</v>
      </c>
      <c r="N103" s="55">
        <v>1</v>
      </c>
      <c r="O103" s="55"/>
      <c r="P103" s="55">
        <v>2336</v>
      </c>
      <c r="Q103" s="55">
        <v>0</v>
      </c>
    </row>
    <row r="104" spans="2:17" ht="12.75">
      <c r="B104" s="58" t="s">
        <v>12</v>
      </c>
      <c r="C104" s="58"/>
      <c r="D104" s="55">
        <v>2302</v>
      </c>
      <c r="E104" s="55">
        <v>2</v>
      </c>
      <c r="F104" s="55"/>
      <c r="G104" s="55">
        <v>3267</v>
      </c>
      <c r="H104" s="55">
        <v>4</v>
      </c>
      <c r="I104" s="55"/>
      <c r="J104" s="55">
        <v>3490</v>
      </c>
      <c r="K104" s="55">
        <v>25</v>
      </c>
      <c r="L104" s="55"/>
      <c r="M104" s="55">
        <v>3547</v>
      </c>
      <c r="N104" s="55">
        <v>5</v>
      </c>
      <c r="O104" s="55"/>
      <c r="P104" s="55">
        <v>1647</v>
      </c>
      <c r="Q104" s="55">
        <v>567</v>
      </c>
    </row>
    <row r="105" spans="2:17" ht="12.75">
      <c r="B105" s="58" t="s">
        <v>11</v>
      </c>
      <c r="C105" s="58"/>
      <c r="D105" s="55">
        <v>1392</v>
      </c>
      <c r="E105" s="55">
        <v>6</v>
      </c>
      <c r="F105" s="55"/>
      <c r="G105" s="55">
        <v>602</v>
      </c>
      <c r="H105" s="55">
        <v>3</v>
      </c>
      <c r="I105" s="55"/>
      <c r="J105" s="55">
        <v>1912</v>
      </c>
      <c r="K105" s="55">
        <v>4</v>
      </c>
      <c r="L105" s="55"/>
      <c r="M105" s="55">
        <v>9853</v>
      </c>
      <c r="N105" s="55">
        <v>24</v>
      </c>
      <c r="O105" s="55"/>
      <c r="P105" s="55">
        <v>1224</v>
      </c>
      <c r="Q105" s="55">
        <v>66</v>
      </c>
    </row>
    <row r="106" spans="2:17" ht="12.75">
      <c r="B106" s="58" t="s">
        <v>10</v>
      </c>
      <c r="C106" s="58"/>
      <c r="D106" s="55">
        <v>2604</v>
      </c>
      <c r="E106" s="55">
        <v>0</v>
      </c>
      <c r="F106" s="55"/>
      <c r="G106" s="55">
        <v>1101</v>
      </c>
      <c r="H106" s="55">
        <v>0</v>
      </c>
      <c r="I106" s="55"/>
      <c r="J106" s="55">
        <v>1304</v>
      </c>
      <c r="K106" s="55">
        <v>0</v>
      </c>
      <c r="L106" s="55"/>
      <c r="M106" s="55">
        <v>442</v>
      </c>
      <c r="N106" s="55">
        <v>0</v>
      </c>
      <c r="O106" s="55"/>
      <c r="P106" s="55">
        <v>282</v>
      </c>
      <c r="Q106" s="55">
        <v>0</v>
      </c>
    </row>
    <row r="107" spans="2:17" ht="12.75">
      <c r="B107" s="58" t="s">
        <v>9</v>
      </c>
      <c r="C107" s="58"/>
      <c r="D107" s="55">
        <v>1265</v>
      </c>
      <c r="E107" s="55">
        <v>0</v>
      </c>
      <c r="F107" s="55"/>
      <c r="G107" s="55">
        <v>900</v>
      </c>
      <c r="H107" s="55">
        <v>0</v>
      </c>
      <c r="I107" s="55"/>
      <c r="J107" s="55">
        <v>2468</v>
      </c>
      <c r="K107" s="55">
        <v>0</v>
      </c>
      <c r="L107" s="55"/>
      <c r="M107" s="55">
        <v>2506</v>
      </c>
      <c r="N107" s="55">
        <v>0</v>
      </c>
      <c r="O107" s="55"/>
      <c r="P107" s="55">
        <v>0</v>
      </c>
      <c r="Q107" s="55">
        <v>0</v>
      </c>
    </row>
    <row r="108" spans="2:17" ht="12.75">
      <c r="B108" s="58" t="s">
        <v>8</v>
      </c>
      <c r="C108" s="58"/>
      <c r="D108" s="55">
        <v>1489</v>
      </c>
      <c r="E108" s="55">
        <v>2</v>
      </c>
      <c r="F108" s="55"/>
      <c r="G108" s="55">
        <v>4209</v>
      </c>
      <c r="H108" s="55">
        <v>4</v>
      </c>
      <c r="I108" s="55"/>
      <c r="J108" s="55">
        <v>6490</v>
      </c>
      <c r="K108" s="55">
        <v>29</v>
      </c>
      <c r="L108" s="55"/>
      <c r="M108" s="55">
        <v>2691</v>
      </c>
      <c r="N108" s="55">
        <v>4</v>
      </c>
      <c r="O108" s="55"/>
      <c r="P108" s="55">
        <v>643</v>
      </c>
      <c r="Q108" s="55">
        <v>10</v>
      </c>
    </row>
    <row r="109" spans="2:17" ht="12.75">
      <c r="B109" s="58" t="s">
        <v>7</v>
      </c>
      <c r="C109" s="58"/>
      <c r="D109" s="55">
        <v>626</v>
      </c>
      <c r="E109" s="55">
        <v>34</v>
      </c>
      <c r="F109" s="55"/>
      <c r="G109" s="55">
        <v>1028</v>
      </c>
      <c r="H109" s="55">
        <v>7</v>
      </c>
      <c r="I109" s="55"/>
      <c r="J109" s="55">
        <v>2927</v>
      </c>
      <c r="K109" s="55">
        <v>40</v>
      </c>
      <c r="L109" s="55"/>
      <c r="M109" s="55">
        <v>134</v>
      </c>
      <c r="N109" s="55">
        <v>0</v>
      </c>
      <c r="O109" s="55"/>
      <c r="P109" s="55">
        <v>1189</v>
      </c>
      <c r="Q109" s="55">
        <v>88</v>
      </c>
    </row>
    <row r="110" spans="2:17" ht="12.75">
      <c r="B110" s="58" t="s">
        <v>6</v>
      </c>
      <c r="C110" s="58"/>
      <c r="D110" s="55">
        <v>111</v>
      </c>
      <c r="E110" s="55">
        <v>0</v>
      </c>
      <c r="F110" s="55"/>
      <c r="G110" s="55">
        <v>0</v>
      </c>
      <c r="H110" s="55">
        <v>0</v>
      </c>
      <c r="I110" s="55"/>
      <c r="J110" s="55">
        <v>457</v>
      </c>
      <c r="K110" s="55">
        <v>0</v>
      </c>
      <c r="L110" s="55"/>
      <c r="M110" s="55">
        <v>3</v>
      </c>
      <c r="N110" s="55">
        <v>0</v>
      </c>
      <c r="O110" s="55"/>
      <c r="P110" s="55">
        <v>0</v>
      </c>
      <c r="Q110" s="55">
        <v>0</v>
      </c>
    </row>
    <row r="111" spans="2:17" ht="12.75">
      <c r="B111" s="58" t="s">
        <v>5</v>
      </c>
      <c r="C111" s="58"/>
      <c r="D111" s="55">
        <v>1947</v>
      </c>
      <c r="E111" s="55">
        <v>0</v>
      </c>
      <c r="F111" s="55"/>
      <c r="G111" s="55">
        <v>2152</v>
      </c>
      <c r="H111" s="55">
        <v>0</v>
      </c>
      <c r="I111" s="55"/>
      <c r="J111" s="55">
        <v>3235</v>
      </c>
      <c r="K111" s="55">
        <v>10</v>
      </c>
      <c r="L111" s="55"/>
      <c r="M111" s="55">
        <v>1163</v>
      </c>
      <c r="N111" s="55">
        <v>0</v>
      </c>
      <c r="O111" s="55"/>
      <c r="P111" s="55">
        <v>187</v>
      </c>
      <c r="Q111" s="55">
        <v>0</v>
      </c>
    </row>
    <row r="112" spans="2:17" ht="12.75">
      <c r="B112" s="58" t="s">
        <v>4</v>
      </c>
      <c r="C112" s="58"/>
      <c r="D112" s="55">
        <v>1057</v>
      </c>
      <c r="E112" s="55">
        <v>0</v>
      </c>
      <c r="F112" s="55"/>
      <c r="G112" s="55">
        <v>657</v>
      </c>
      <c r="H112" s="55">
        <v>0</v>
      </c>
      <c r="I112" s="55"/>
      <c r="J112" s="55">
        <v>846</v>
      </c>
      <c r="K112" s="55">
        <v>0</v>
      </c>
      <c r="L112" s="55"/>
      <c r="M112" s="55">
        <v>619</v>
      </c>
      <c r="N112" s="55">
        <v>0</v>
      </c>
      <c r="O112" s="55"/>
      <c r="P112" s="55">
        <v>344</v>
      </c>
      <c r="Q112" s="55">
        <v>1</v>
      </c>
    </row>
    <row r="113" spans="2:17" ht="12.75">
      <c r="B113" s="58" t="s">
        <v>3</v>
      </c>
      <c r="C113" s="58"/>
      <c r="D113" s="55">
        <v>3506</v>
      </c>
      <c r="E113" s="55">
        <v>0</v>
      </c>
      <c r="F113" s="55"/>
      <c r="G113" s="55">
        <v>5342</v>
      </c>
      <c r="H113" s="55">
        <v>39</v>
      </c>
      <c r="I113" s="55"/>
      <c r="J113" s="55">
        <v>7767</v>
      </c>
      <c r="K113" s="55">
        <v>49</v>
      </c>
      <c r="L113" s="55"/>
      <c r="M113" s="55">
        <v>6930</v>
      </c>
      <c r="N113" s="55">
        <v>1</v>
      </c>
      <c r="O113" s="55"/>
      <c r="P113" s="55">
        <v>1501</v>
      </c>
      <c r="Q113" s="55">
        <v>137</v>
      </c>
    </row>
    <row r="114" spans="2:17" ht="12.75">
      <c r="B114" s="58" t="s">
        <v>2</v>
      </c>
      <c r="C114" s="58"/>
      <c r="D114" s="55">
        <v>370</v>
      </c>
      <c r="E114" s="55">
        <v>0</v>
      </c>
      <c r="F114" s="55"/>
      <c r="G114" s="55">
        <v>1326</v>
      </c>
      <c r="H114" s="55">
        <v>0</v>
      </c>
      <c r="I114" s="55"/>
      <c r="J114" s="55">
        <v>1195</v>
      </c>
      <c r="K114" s="55">
        <v>0</v>
      </c>
      <c r="L114" s="55"/>
      <c r="M114" s="55">
        <v>741</v>
      </c>
      <c r="N114" s="55">
        <v>0</v>
      </c>
      <c r="O114" s="55"/>
      <c r="P114" s="55">
        <v>1932</v>
      </c>
      <c r="Q114" s="55">
        <v>0</v>
      </c>
    </row>
    <row r="115" spans="2:17" ht="12.75">
      <c r="B115" s="58" t="s">
        <v>1</v>
      </c>
      <c r="C115" s="58"/>
      <c r="D115" s="55">
        <v>1398</v>
      </c>
      <c r="E115" s="55">
        <v>0</v>
      </c>
      <c r="F115" s="55"/>
      <c r="G115" s="55">
        <v>1563</v>
      </c>
      <c r="H115" s="55">
        <v>3</v>
      </c>
      <c r="I115" s="55"/>
      <c r="J115" s="55">
        <v>3125</v>
      </c>
      <c r="K115" s="55">
        <v>5</v>
      </c>
      <c r="L115" s="55"/>
      <c r="M115" s="55">
        <v>1140</v>
      </c>
      <c r="N115" s="55">
        <v>206</v>
      </c>
      <c r="O115" s="55"/>
      <c r="P115" s="55">
        <v>0</v>
      </c>
      <c r="Q115" s="55">
        <v>0</v>
      </c>
    </row>
    <row r="116" spans="2:17" ht="12.75">
      <c r="B116" s="58"/>
      <c r="C116" s="58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2:17" ht="12.75">
      <c r="B117" s="60" t="s">
        <v>37</v>
      </c>
      <c r="C117" s="60"/>
      <c r="D117" s="50">
        <f>SUM(D119:D122)</f>
        <v>603</v>
      </c>
      <c r="E117" s="50">
        <f>SUM(E119:E122)</f>
        <v>0</v>
      </c>
      <c r="F117" s="50"/>
      <c r="G117" s="50">
        <f>SUM(G119:G122)</f>
        <v>209</v>
      </c>
      <c r="H117" s="50">
        <f>SUM(H119:H122)</f>
        <v>0</v>
      </c>
      <c r="I117" s="50"/>
      <c r="J117" s="50">
        <f>SUM(J119:J122)</f>
        <v>968</v>
      </c>
      <c r="K117" s="50">
        <f>SUM(K119:K122)</f>
        <v>3</v>
      </c>
      <c r="L117" s="50"/>
      <c r="M117" s="50">
        <f>SUM(M119:M122)</f>
        <v>692</v>
      </c>
      <c r="N117" s="50">
        <f>SUM(N119:N122)</f>
        <v>0</v>
      </c>
      <c r="O117" s="50"/>
      <c r="P117" s="50">
        <f>SUM(P119:P122)</f>
        <v>0</v>
      </c>
      <c r="Q117" s="50">
        <f>SUM(Q119:Q122)</f>
        <v>0</v>
      </c>
    </row>
    <row r="118" spans="2:17" ht="12.75">
      <c r="B118" s="42"/>
      <c r="C118" s="42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2:17" ht="12.75">
      <c r="B119" s="43" t="s">
        <v>75</v>
      </c>
      <c r="C119" s="42"/>
      <c r="D119" s="55">
        <v>0</v>
      </c>
      <c r="E119" s="55">
        <v>0</v>
      </c>
      <c r="F119" s="55"/>
      <c r="G119" s="55">
        <v>0</v>
      </c>
      <c r="H119" s="55">
        <v>0</v>
      </c>
      <c r="I119" s="55"/>
      <c r="J119" s="55">
        <v>0</v>
      </c>
      <c r="K119" s="55">
        <v>0</v>
      </c>
      <c r="L119" s="55"/>
      <c r="M119" s="55">
        <v>0</v>
      </c>
      <c r="N119" s="55">
        <v>0</v>
      </c>
      <c r="O119" s="55"/>
      <c r="P119" s="55">
        <v>0</v>
      </c>
      <c r="Q119" s="55">
        <v>0</v>
      </c>
    </row>
    <row r="120" spans="2:17" ht="12.75">
      <c r="B120" s="42" t="s">
        <v>36</v>
      </c>
      <c r="C120" s="42"/>
      <c r="D120" s="55">
        <v>437</v>
      </c>
      <c r="E120" s="55">
        <v>0</v>
      </c>
      <c r="F120" s="55"/>
      <c r="G120" s="55">
        <v>151</v>
      </c>
      <c r="H120" s="55">
        <v>0</v>
      </c>
      <c r="I120" s="55"/>
      <c r="J120" s="55">
        <v>688</v>
      </c>
      <c r="K120" s="55">
        <v>0</v>
      </c>
      <c r="L120" s="55"/>
      <c r="M120" s="55">
        <v>308</v>
      </c>
      <c r="N120" s="55">
        <v>0</v>
      </c>
      <c r="O120" s="55"/>
      <c r="P120" s="55">
        <v>0</v>
      </c>
      <c r="Q120" s="55">
        <v>0</v>
      </c>
    </row>
    <row r="121" spans="2:17" ht="12.75">
      <c r="B121" s="42" t="s">
        <v>35</v>
      </c>
      <c r="C121" s="42"/>
      <c r="D121" s="55">
        <v>31</v>
      </c>
      <c r="E121" s="55">
        <v>0</v>
      </c>
      <c r="F121" s="55"/>
      <c r="G121" s="55">
        <v>24</v>
      </c>
      <c r="H121" s="55">
        <v>0</v>
      </c>
      <c r="I121" s="55"/>
      <c r="J121" s="55">
        <v>80</v>
      </c>
      <c r="K121" s="55">
        <v>3</v>
      </c>
      <c r="L121" s="55"/>
      <c r="M121" s="55">
        <v>10</v>
      </c>
      <c r="N121" s="55">
        <v>0</v>
      </c>
      <c r="O121" s="55"/>
      <c r="P121" s="55">
        <v>0</v>
      </c>
      <c r="Q121" s="55">
        <v>0</v>
      </c>
    </row>
    <row r="122" spans="2:17" ht="12.75">
      <c r="B122" s="31" t="s">
        <v>74</v>
      </c>
      <c r="C122" s="42"/>
      <c r="D122" s="55">
        <v>135</v>
      </c>
      <c r="E122" s="55">
        <v>0</v>
      </c>
      <c r="F122" s="55"/>
      <c r="G122" s="55">
        <v>34</v>
      </c>
      <c r="H122" s="55">
        <v>0</v>
      </c>
      <c r="I122" s="55"/>
      <c r="J122" s="55">
        <v>200</v>
      </c>
      <c r="K122" s="55">
        <v>0</v>
      </c>
      <c r="L122" s="55"/>
      <c r="M122" s="66">
        <v>374</v>
      </c>
      <c r="N122" s="66">
        <v>0</v>
      </c>
      <c r="O122" s="66"/>
      <c r="P122" s="66">
        <v>0</v>
      </c>
      <c r="Q122" s="66">
        <v>0</v>
      </c>
    </row>
    <row r="123" spans="2:12" ht="12.75">
      <c r="B123" s="47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2:12" ht="12.75">
      <c r="B124" s="58" t="s">
        <v>73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2:12" ht="12.75">
      <c r="B125" s="28" t="s">
        <v>68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2:12" ht="12.75">
      <c r="B126" s="28" t="s">
        <v>69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</sheetData>
  <sheetProtection/>
  <mergeCells count="12">
    <mergeCell ref="B3:Q3"/>
    <mergeCell ref="B4:Q4"/>
    <mergeCell ref="B1:Q1"/>
    <mergeCell ref="L7:Q7"/>
    <mergeCell ref="F7:G8"/>
    <mergeCell ref="H7:I8"/>
    <mergeCell ref="J7:K8"/>
    <mergeCell ref="N8:O8"/>
    <mergeCell ref="L70:N71"/>
    <mergeCell ref="B64:Q64"/>
    <mergeCell ref="B66:Q66"/>
    <mergeCell ref="B67:Q67"/>
  </mergeCells>
  <printOptions/>
  <pageMargins left="0.984251968503937" right="0" top="0" bottom="0.5905511811023623" header="0" footer="0"/>
  <pageSetup firstPageNumber="831" useFirstPageNumber="1" fitToHeight="0" horizontalDpi="300" verticalDpi="300" orientation="landscape" scale="58" r:id="rId2"/>
  <headerFooter alignWithMargins="0">
    <oddFooter>&amp;C&amp;"Arial,Negrita"&amp;P</oddFooter>
  </headerFooter>
  <rowBreaks count="1" manualBreakCount="1">
    <brk id="6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99FF"/>
  </sheetPr>
  <dimension ref="B1:AG65"/>
  <sheetViews>
    <sheetView showGridLines="0" showZeros="0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3" customWidth="1"/>
    <col min="2" max="2" width="34.7109375" style="3" customWidth="1"/>
    <col min="3" max="4" width="11.7109375" style="3" customWidth="1"/>
    <col min="5" max="5" width="10.7109375" style="3" customWidth="1"/>
    <col min="6" max="6" width="9.140625" style="3" customWidth="1"/>
    <col min="7" max="7" width="10.7109375" style="3" customWidth="1"/>
    <col min="8" max="8" width="9.7109375" style="3" customWidth="1"/>
    <col min="9" max="9" width="10.7109375" style="3" customWidth="1"/>
    <col min="10" max="10" width="9.140625" style="3" customWidth="1"/>
    <col min="11" max="11" width="10.7109375" style="3" customWidth="1"/>
    <col min="12" max="12" width="9.7109375" style="3" customWidth="1"/>
    <col min="13" max="13" width="10.7109375" style="3" customWidth="1"/>
    <col min="14" max="14" width="9.7109375" style="3" customWidth="1"/>
    <col min="15" max="16" width="10.7109375" style="3" customWidth="1"/>
    <col min="17" max="17" width="10.28125" style="3" customWidth="1"/>
    <col min="18" max="18" width="9.7109375" style="3" customWidth="1"/>
    <col min="19" max="19" width="9.140625" style="3" customWidth="1"/>
    <col min="20" max="20" width="9.28125" style="3" customWidth="1"/>
    <col min="21" max="22" width="12.140625" style="3" customWidth="1"/>
    <col min="23" max="23" width="12.140625" style="75" customWidth="1"/>
    <col min="24" max="25" width="15.7109375" style="3" customWidth="1"/>
    <col min="26" max="31" width="12.140625" style="3" customWidth="1"/>
    <col min="32" max="32" width="9.8515625" style="3" customWidth="1"/>
    <col min="33" max="36" width="11.00390625" style="3" customWidth="1"/>
    <col min="37" max="37" width="12.140625" style="3" customWidth="1"/>
    <col min="38" max="39" width="9.8515625" style="3" customWidth="1"/>
    <col min="40" max="41" width="8.7109375" style="3" customWidth="1"/>
    <col min="42" max="16384" width="11.00390625" style="3" customWidth="1"/>
  </cols>
  <sheetData>
    <row r="1" spans="2:20" s="32" customFormat="1" ht="12.75">
      <c r="B1" s="79" t="s">
        <v>76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17" s="32" customFormat="1" ht="12.75">
      <c r="B2" s="5"/>
      <c r="P2" s="33"/>
      <c r="Q2" s="34"/>
    </row>
    <row r="3" spans="2:20" s="32" customFormat="1" ht="18">
      <c r="B3" s="80" t="s">
        <v>78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2:17" s="32" customFormat="1" ht="18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3:25" ht="12.7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68"/>
      <c r="X5" s="6"/>
      <c r="Y5" s="6"/>
    </row>
    <row r="6" spans="3:26" ht="12.75">
      <c r="C6" s="7"/>
      <c r="D6" s="7"/>
      <c r="E6" s="23"/>
      <c r="F6" s="7"/>
      <c r="G6" s="7"/>
      <c r="H6" s="7"/>
      <c r="I6" s="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7"/>
      <c r="V6" s="27"/>
      <c r="W6" s="69"/>
      <c r="X6" s="27"/>
      <c r="Y6" s="6"/>
      <c r="Z6" s="6"/>
    </row>
    <row r="7" spans="2:26" ht="12.75">
      <c r="B7" s="8"/>
      <c r="C7" s="8"/>
      <c r="E7" s="25" t="s">
        <v>72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4"/>
      <c r="V7" s="4"/>
      <c r="W7" s="67"/>
      <c r="X7" s="4"/>
      <c r="Y7" s="4"/>
      <c r="Z7" s="4"/>
    </row>
    <row r="8" spans="2:26" ht="12.75">
      <c r="B8" s="4"/>
      <c r="C8" s="4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6" t="s">
        <v>71</v>
      </c>
      <c r="T8" s="78"/>
      <c r="U8" s="4"/>
      <c r="V8" s="4"/>
      <c r="W8" s="67"/>
      <c r="X8" s="4"/>
      <c r="Y8" s="4"/>
      <c r="Z8" s="4"/>
    </row>
    <row r="9" spans="3:26" ht="12.75" customHeight="1">
      <c r="C9" s="87" t="s">
        <v>0</v>
      </c>
      <c r="D9" s="87"/>
      <c r="E9" s="87" t="s">
        <v>47</v>
      </c>
      <c r="F9" s="87"/>
      <c r="G9" s="87" t="s">
        <v>46</v>
      </c>
      <c r="H9" s="87"/>
      <c r="I9" s="86" t="s">
        <v>45</v>
      </c>
      <c r="J9" s="86"/>
      <c r="K9" s="86" t="s">
        <v>63</v>
      </c>
      <c r="L9" s="86"/>
      <c r="M9" s="86" t="s">
        <v>64</v>
      </c>
      <c r="N9" s="86"/>
      <c r="O9" s="86" t="s">
        <v>65</v>
      </c>
      <c r="P9" s="86"/>
      <c r="Q9" s="86" t="s">
        <v>67</v>
      </c>
      <c r="R9" s="86"/>
      <c r="S9" s="78"/>
      <c r="T9" s="78"/>
      <c r="U9" s="18"/>
      <c r="V9" s="18"/>
      <c r="W9" s="86"/>
      <c r="X9" s="86"/>
      <c r="Y9" s="1"/>
      <c r="Z9" s="4"/>
    </row>
    <row r="10" spans="3:32" ht="12.75">
      <c r="C10" s="87"/>
      <c r="D10" s="87"/>
      <c r="E10" s="87"/>
      <c r="F10" s="87"/>
      <c r="G10" s="87"/>
      <c r="H10" s="87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78"/>
      <c r="T10" s="78"/>
      <c r="U10" s="18"/>
      <c r="V10" s="18"/>
      <c r="W10" s="86"/>
      <c r="X10" s="86"/>
      <c r="Y10" s="1"/>
      <c r="Z10" s="4"/>
      <c r="AA10" s="10"/>
      <c r="AB10" s="10"/>
      <c r="AC10" s="10"/>
      <c r="AD10" s="10"/>
      <c r="AE10" s="10"/>
      <c r="AF10" s="10"/>
    </row>
    <row r="11" spans="2:32" ht="12.75">
      <c r="B11" s="11" t="s">
        <v>44</v>
      </c>
      <c r="C11" s="11" t="s">
        <v>43</v>
      </c>
      <c r="D11" s="2" t="s">
        <v>42</v>
      </c>
      <c r="E11" s="11" t="s">
        <v>43</v>
      </c>
      <c r="F11" s="2" t="s">
        <v>42</v>
      </c>
      <c r="G11" s="11" t="s">
        <v>43</v>
      </c>
      <c r="H11" s="2" t="s">
        <v>42</v>
      </c>
      <c r="I11" s="19" t="s">
        <v>43</v>
      </c>
      <c r="J11" s="20" t="s">
        <v>42</v>
      </c>
      <c r="K11" s="19" t="s">
        <v>43</v>
      </c>
      <c r="L11" s="20" t="s">
        <v>42</v>
      </c>
      <c r="M11" s="19" t="s">
        <v>43</v>
      </c>
      <c r="N11" s="20" t="s">
        <v>42</v>
      </c>
      <c r="O11" s="19" t="s">
        <v>43</v>
      </c>
      <c r="P11" s="20" t="s">
        <v>42</v>
      </c>
      <c r="Q11" s="19" t="s">
        <v>43</v>
      </c>
      <c r="R11" s="20" t="s">
        <v>42</v>
      </c>
      <c r="S11" s="19" t="s">
        <v>43</v>
      </c>
      <c r="T11" s="20" t="s">
        <v>42</v>
      </c>
      <c r="U11" s="13"/>
      <c r="V11" s="13"/>
      <c r="W11" s="70"/>
      <c r="X11" s="13"/>
      <c r="Y11" s="12"/>
      <c r="Z11" s="13"/>
      <c r="AA11" s="10"/>
      <c r="AB11" s="10"/>
      <c r="AC11" s="10"/>
      <c r="AD11" s="10"/>
      <c r="AE11" s="10"/>
      <c r="AF11" s="10"/>
    </row>
    <row r="12" spans="2:32" ht="12.7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"/>
      <c r="V12" s="4"/>
      <c r="W12" s="67"/>
      <c r="X12" s="4"/>
      <c r="Y12" s="4"/>
      <c r="Z12" s="4"/>
      <c r="AA12" s="10"/>
      <c r="AB12" s="10"/>
      <c r="AC12" s="10"/>
      <c r="AD12" s="10"/>
      <c r="AE12" s="10"/>
      <c r="AF12" s="10"/>
    </row>
    <row r="13" spans="2:32" ht="12.75">
      <c r="B13" s="14" t="s">
        <v>41</v>
      </c>
      <c r="C13" s="29">
        <f>SUM(C15,C22,C56)</f>
        <v>158963</v>
      </c>
      <c r="D13" s="29">
        <f>SUM(D15,D22,D56)</f>
        <v>398</v>
      </c>
      <c r="E13" s="29">
        <f aca="true" t="shared" si="0" ref="E13:T13">SUM(E15,E22,E56)</f>
        <v>6805</v>
      </c>
      <c r="F13" s="29">
        <f t="shared" si="0"/>
        <v>0</v>
      </c>
      <c r="G13" s="29">
        <f t="shared" si="0"/>
        <v>22627</v>
      </c>
      <c r="H13" s="29">
        <f t="shared" si="0"/>
        <v>0</v>
      </c>
      <c r="I13" s="29">
        <f t="shared" si="0"/>
        <v>9883</v>
      </c>
      <c r="J13" s="29">
        <f t="shared" si="0"/>
        <v>0</v>
      </c>
      <c r="K13" s="29">
        <f t="shared" si="0"/>
        <v>4211</v>
      </c>
      <c r="L13" s="29">
        <f t="shared" si="0"/>
        <v>0</v>
      </c>
      <c r="M13" s="29">
        <f t="shared" si="0"/>
        <v>44059</v>
      </c>
      <c r="N13" s="29">
        <f t="shared" si="0"/>
        <v>0</v>
      </c>
      <c r="O13" s="29">
        <f t="shared" si="0"/>
        <v>38096</v>
      </c>
      <c r="P13" s="29">
        <f t="shared" si="0"/>
        <v>387</v>
      </c>
      <c r="Q13" s="29">
        <f t="shared" si="0"/>
        <v>33005</v>
      </c>
      <c r="R13" s="29">
        <f t="shared" si="0"/>
        <v>0</v>
      </c>
      <c r="S13" s="29">
        <f t="shared" si="0"/>
        <v>277</v>
      </c>
      <c r="T13" s="29">
        <f t="shared" si="0"/>
        <v>11</v>
      </c>
      <c r="U13" s="29"/>
      <c r="V13" s="29"/>
      <c r="W13" s="71"/>
      <c r="X13" s="29"/>
      <c r="Y13" s="29"/>
      <c r="Z13" s="29"/>
      <c r="AA13" s="30"/>
      <c r="AB13" s="30"/>
      <c r="AC13" s="30"/>
      <c r="AD13" s="10"/>
      <c r="AE13" s="10"/>
      <c r="AF13" s="10"/>
    </row>
    <row r="14" spans="2:32" ht="12.75">
      <c r="B14" s="1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2"/>
      <c r="X14" s="30"/>
      <c r="Y14" s="30"/>
      <c r="Z14" s="30"/>
      <c r="AA14" s="30"/>
      <c r="AB14" s="30"/>
      <c r="AC14" s="30"/>
      <c r="AD14" s="10"/>
      <c r="AE14" s="10"/>
      <c r="AF14" s="10"/>
    </row>
    <row r="15" spans="2:32" ht="12.75">
      <c r="B15" s="14" t="s">
        <v>40</v>
      </c>
      <c r="C15" s="29">
        <f>SUM(C17:C20)</f>
        <v>130709</v>
      </c>
      <c r="D15" s="29">
        <f>SUM(D17:D20)</f>
        <v>124</v>
      </c>
      <c r="E15" s="29">
        <f>SUM(E17:E20)</f>
        <v>1489</v>
      </c>
      <c r="F15" s="29">
        <f>SUM(F17:F20)</f>
        <v>0</v>
      </c>
      <c r="G15" s="29">
        <f aca="true" t="shared" si="1" ref="G15:R15">SUM(G17:G20)</f>
        <v>21061</v>
      </c>
      <c r="H15" s="29">
        <f t="shared" si="1"/>
        <v>0</v>
      </c>
      <c r="I15" s="29">
        <f t="shared" si="1"/>
        <v>9107</v>
      </c>
      <c r="J15" s="29">
        <f t="shared" si="1"/>
        <v>0</v>
      </c>
      <c r="K15" s="29">
        <f t="shared" si="1"/>
        <v>3430</v>
      </c>
      <c r="L15" s="29">
        <f t="shared" si="1"/>
        <v>0</v>
      </c>
      <c r="M15" s="29">
        <f t="shared" si="1"/>
        <v>41188</v>
      </c>
      <c r="N15" s="29">
        <f t="shared" si="1"/>
        <v>0</v>
      </c>
      <c r="O15" s="29">
        <f t="shared" si="1"/>
        <v>21517</v>
      </c>
      <c r="P15" s="29">
        <f t="shared" si="1"/>
        <v>118</v>
      </c>
      <c r="Q15" s="29">
        <f t="shared" si="1"/>
        <v>32731</v>
      </c>
      <c r="R15" s="29">
        <f t="shared" si="1"/>
        <v>0</v>
      </c>
      <c r="S15" s="29">
        <f>SUM(S17:S20)</f>
        <v>186</v>
      </c>
      <c r="T15" s="29">
        <f>SUM(T17:T20)</f>
        <v>6</v>
      </c>
      <c r="U15" s="29"/>
      <c r="V15" s="29"/>
      <c r="W15" s="71"/>
      <c r="X15" s="29"/>
      <c r="Y15" s="29"/>
      <c r="Z15" s="29"/>
      <c r="AA15" s="30"/>
      <c r="AB15" s="30"/>
      <c r="AC15" s="30"/>
      <c r="AD15" s="10"/>
      <c r="AE15" s="10"/>
      <c r="AF15" s="10"/>
    </row>
    <row r="16" spans="2:32" ht="12.75">
      <c r="B16" s="1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2"/>
      <c r="X16" s="30"/>
      <c r="Y16" s="30"/>
      <c r="Z16" s="30"/>
      <c r="AA16" s="30"/>
      <c r="AB16" s="30"/>
      <c r="AC16" s="30"/>
      <c r="AD16" s="10"/>
      <c r="AE16" s="10"/>
      <c r="AF16" s="10"/>
    </row>
    <row r="17" spans="2:32" ht="12.75">
      <c r="B17" s="15" t="s">
        <v>52</v>
      </c>
      <c r="C17" s="30">
        <f aca="true" t="shared" si="2" ref="C17:D20">SUM(E17,G17,I17,K17,M17,O17,Q17,S17)</f>
        <v>93622</v>
      </c>
      <c r="D17" s="30">
        <f t="shared" si="2"/>
        <v>9</v>
      </c>
      <c r="E17" s="30">
        <v>1489</v>
      </c>
      <c r="F17" s="30">
        <v>0</v>
      </c>
      <c r="G17" s="30">
        <v>20320</v>
      </c>
      <c r="H17" s="30">
        <v>0</v>
      </c>
      <c r="I17" s="30">
        <v>8691</v>
      </c>
      <c r="J17" s="30">
        <v>0</v>
      </c>
      <c r="K17" s="30">
        <v>3430</v>
      </c>
      <c r="L17" s="30">
        <v>0</v>
      </c>
      <c r="M17" s="30">
        <v>36702</v>
      </c>
      <c r="N17" s="30">
        <v>0</v>
      </c>
      <c r="O17" s="30">
        <v>12938</v>
      </c>
      <c r="P17" s="30">
        <v>9</v>
      </c>
      <c r="Q17" s="30">
        <v>9875</v>
      </c>
      <c r="R17" s="30">
        <v>0</v>
      </c>
      <c r="S17" s="30">
        <v>177</v>
      </c>
      <c r="T17" s="30">
        <v>0</v>
      </c>
      <c r="U17" s="30"/>
      <c r="V17" s="30"/>
      <c r="W17" s="72"/>
      <c r="X17" s="30"/>
      <c r="Y17" s="30"/>
      <c r="Z17" s="30"/>
      <c r="AA17" s="30"/>
      <c r="AB17" s="30"/>
      <c r="AC17" s="30"/>
      <c r="AD17" s="10"/>
      <c r="AE17" s="10"/>
      <c r="AF17" s="10"/>
    </row>
    <row r="18" spans="2:32" ht="12.75">
      <c r="B18" s="15" t="s">
        <v>53</v>
      </c>
      <c r="C18" s="30">
        <f t="shared" si="2"/>
        <v>0</v>
      </c>
      <c r="D18" s="30">
        <f t="shared" si="2"/>
        <v>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6</v>
      </c>
      <c r="U18" s="30"/>
      <c r="V18" s="30"/>
      <c r="W18" s="72"/>
      <c r="X18" s="30"/>
      <c r="Y18" s="30"/>
      <c r="Z18" s="30"/>
      <c r="AA18" s="30"/>
      <c r="AB18" s="30"/>
      <c r="AC18" s="30"/>
      <c r="AD18" s="10"/>
      <c r="AE18" s="10"/>
      <c r="AF18" s="10"/>
    </row>
    <row r="19" spans="2:32" ht="12.75">
      <c r="B19" s="15" t="s">
        <v>54</v>
      </c>
      <c r="C19" s="30">
        <f t="shared" si="2"/>
        <v>37087</v>
      </c>
      <c r="D19" s="30">
        <f t="shared" si="2"/>
        <v>109</v>
      </c>
      <c r="E19" s="30">
        <v>0</v>
      </c>
      <c r="F19" s="30">
        <v>0</v>
      </c>
      <c r="G19" s="30">
        <v>741</v>
      </c>
      <c r="H19" s="30">
        <v>0</v>
      </c>
      <c r="I19" s="30">
        <v>416</v>
      </c>
      <c r="J19" s="30">
        <v>0</v>
      </c>
      <c r="K19" s="30">
        <v>0</v>
      </c>
      <c r="L19" s="30">
        <v>0</v>
      </c>
      <c r="M19" s="30">
        <v>4486</v>
      </c>
      <c r="N19" s="30">
        <v>0</v>
      </c>
      <c r="O19" s="30">
        <v>8579</v>
      </c>
      <c r="P19" s="30">
        <v>109</v>
      </c>
      <c r="Q19" s="30">
        <v>22856</v>
      </c>
      <c r="R19" s="30">
        <v>0</v>
      </c>
      <c r="S19" s="30">
        <v>9</v>
      </c>
      <c r="T19" s="30">
        <v>0</v>
      </c>
      <c r="U19" s="30"/>
      <c r="V19" s="30"/>
      <c r="W19" s="72"/>
      <c r="X19" s="30"/>
      <c r="Y19" s="30"/>
      <c r="Z19" s="30"/>
      <c r="AA19" s="30"/>
      <c r="AB19" s="30"/>
      <c r="AC19" s="30"/>
      <c r="AD19" s="10"/>
      <c r="AE19" s="10"/>
      <c r="AF19" s="10"/>
    </row>
    <row r="20" spans="2:32" ht="12.75">
      <c r="B20" s="15" t="s">
        <v>55</v>
      </c>
      <c r="C20" s="30">
        <f t="shared" si="2"/>
        <v>0</v>
      </c>
      <c r="D20" s="30">
        <f t="shared" si="2"/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/>
      <c r="V20" s="30"/>
      <c r="W20" s="72"/>
      <c r="X20" s="30"/>
      <c r="Y20" s="30"/>
      <c r="Z20" s="30"/>
      <c r="AA20" s="30"/>
      <c r="AB20" s="30"/>
      <c r="AC20" s="30"/>
      <c r="AD20" s="10"/>
      <c r="AE20" s="10"/>
      <c r="AF20" s="10"/>
    </row>
    <row r="21" spans="2:32" ht="12.75">
      <c r="B21" s="1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2"/>
      <c r="X21" s="30"/>
      <c r="Y21" s="30"/>
      <c r="Z21" s="30"/>
      <c r="AA21" s="30"/>
      <c r="AB21" s="30"/>
      <c r="AC21" s="30"/>
      <c r="AD21" s="10"/>
      <c r="AE21" s="10"/>
      <c r="AF21" s="10"/>
    </row>
    <row r="22" spans="2:32" ht="12.75">
      <c r="B22" s="14" t="s">
        <v>39</v>
      </c>
      <c r="C22" s="29">
        <f aca="true" t="shared" si="3" ref="C22:X22">SUM(C24:C54)</f>
        <v>14532</v>
      </c>
      <c r="D22" s="29">
        <f t="shared" si="3"/>
        <v>270</v>
      </c>
      <c r="E22" s="29">
        <f t="shared" si="3"/>
        <v>2912</v>
      </c>
      <c r="F22" s="29">
        <f t="shared" si="3"/>
        <v>0</v>
      </c>
      <c r="G22" s="29">
        <f t="shared" si="3"/>
        <v>1140</v>
      </c>
      <c r="H22" s="29">
        <f t="shared" si="3"/>
        <v>0</v>
      </c>
      <c r="I22" s="29">
        <f t="shared" si="3"/>
        <v>120</v>
      </c>
      <c r="J22" s="29">
        <f t="shared" si="3"/>
        <v>0</v>
      </c>
      <c r="K22" s="29">
        <f t="shared" si="3"/>
        <v>526</v>
      </c>
      <c r="L22" s="29">
        <f t="shared" si="3"/>
        <v>0</v>
      </c>
      <c r="M22" s="29">
        <f t="shared" si="3"/>
        <v>2715</v>
      </c>
      <c r="N22" s="29">
        <f t="shared" si="3"/>
        <v>0</v>
      </c>
      <c r="O22" s="29">
        <f t="shared" si="3"/>
        <v>6902</v>
      </c>
      <c r="P22" s="29">
        <f t="shared" si="3"/>
        <v>265</v>
      </c>
      <c r="Q22" s="29">
        <f t="shared" si="3"/>
        <v>126</v>
      </c>
      <c r="R22" s="29">
        <f t="shared" si="3"/>
        <v>0</v>
      </c>
      <c r="S22" s="29">
        <f>SUM(S24:S54)</f>
        <v>91</v>
      </c>
      <c r="T22" s="29">
        <f>SUM(T24:T54)</f>
        <v>5</v>
      </c>
      <c r="U22" s="29"/>
      <c r="V22" s="29"/>
      <c r="W22" s="71"/>
      <c r="X22" s="29">
        <f t="shared" si="3"/>
        <v>0</v>
      </c>
      <c r="Y22" s="29"/>
      <c r="Z22" s="29"/>
      <c r="AA22" s="30"/>
      <c r="AB22" s="30"/>
      <c r="AC22" s="30"/>
      <c r="AD22" s="10"/>
      <c r="AE22" s="10"/>
      <c r="AF22" s="10"/>
    </row>
    <row r="23" spans="2:32" ht="12.75">
      <c r="B23" s="1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2"/>
      <c r="X23" s="30"/>
      <c r="Y23" s="30"/>
      <c r="Z23" s="30"/>
      <c r="AA23" s="30"/>
      <c r="AB23" s="30"/>
      <c r="AC23" s="30"/>
      <c r="AD23" s="10"/>
      <c r="AE23" s="10"/>
      <c r="AF23" s="10"/>
    </row>
    <row r="24" spans="2:32" ht="12.75">
      <c r="B24" s="15" t="s">
        <v>29</v>
      </c>
      <c r="C24" s="30">
        <f aca="true" t="shared" si="4" ref="C24:C54">SUM(E24,G24,I24,K24,M24,O24,Q24,S24)</f>
        <v>2188</v>
      </c>
      <c r="D24" s="30">
        <f aca="true" t="shared" si="5" ref="D24:D54">SUM(F24,H24,J24,L24,N24,P24,R24,T24)</f>
        <v>0</v>
      </c>
      <c r="E24" s="30">
        <v>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4</v>
      </c>
      <c r="L24" s="30">
        <v>0</v>
      </c>
      <c r="M24" s="30">
        <v>104</v>
      </c>
      <c r="N24" s="30">
        <v>0</v>
      </c>
      <c r="O24" s="30">
        <v>2078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/>
      <c r="V24" s="30"/>
      <c r="W24" s="72"/>
      <c r="X24" s="30"/>
      <c r="Y24" s="30"/>
      <c r="Z24" s="30"/>
      <c r="AA24" s="30"/>
      <c r="AB24" s="30"/>
      <c r="AC24" s="30"/>
      <c r="AD24" s="10"/>
      <c r="AE24" s="10"/>
      <c r="AF24" s="10"/>
    </row>
    <row r="25" spans="2:32" ht="12.75">
      <c r="B25" s="15" t="s">
        <v>56</v>
      </c>
      <c r="C25" s="30">
        <f t="shared" si="4"/>
        <v>203</v>
      </c>
      <c r="D25" s="30">
        <f t="shared" si="5"/>
        <v>0</v>
      </c>
      <c r="E25" s="30">
        <v>127</v>
      </c>
      <c r="F25" s="30">
        <v>0</v>
      </c>
      <c r="G25" s="30">
        <v>55</v>
      </c>
      <c r="H25" s="30">
        <v>0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20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/>
      <c r="V25" s="30"/>
      <c r="W25" s="72"/>
      <c r="X25" s="30"/>
      <c r="Y25" s="30"/>
      <c r="Z25" s="30"/>
      <c r="AA25" s="30"/>
      <c r="AB25" s="30"/>
      <c r="AC25" s="30"/>
      <c r="AD25" s="10"/>
      <c r="AE25" s="10"/>
      <c r="AF25" s="10"/>
    </row>
    <row r="26" spans="2:32" ht="12.75">
      <c r="B26" s="15" t="s">
        <v>28</v>
      </c>
      <c r="C26" s="30">
        <f t="shared" si="4"/>
        <v>366</v>
      </c>
      <c r="D26" s="30">
        <f t="shared" si="5"/>
        <v>0</v>
      </c>
      <c r="E26" s="30">
        <v>105</v>
      </c>
      <c r="F26" s="30">
        <v>0</v>
      </c>
      <c r="G26" s="30">
        <v>143</v>
      </c>
      <c r="H26" s="30">
        <v>0</v>
      </c>
      <c r="I26" s="30">
        <v>115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3</v>
      </c>
      <c r="T26" s="30">
        <v>0</v>
      </c>
      <c r="U26" s="30"/>
      <c r="V26" s="30"/>
      <c r="W26" s="72"/>
      <c r="X26" s="30"/>
      <c r="Y26" s="30"/>
      <c r="Z26" s="30"/>
      <c r="AA26" s="30"/>
      <c r="AB26" s="30"/>
      <c r="AC26" s="30"/>
      <c r="AD26" s="10"/>
      <c r="AE26" s="10"/>
      <c r="AF26" s="10"/>
    </row>
    <row r="27" spans="2:32" ht="12.75">
      <c r="B27" s="15" t="s">
        <v>27</v>
      </c>
      <c r="C27" s="30">
        <f t="shared" si="4"/>
        <v>11</v>
      </c>
      <c r="D27" s="30">
        <f t="shared" si="5"/>
        <v>0</v>
      </c>
      <c r="E27" s="30">
        <v>1</v>
      </c>
      <c r="F27" s="30">
        <v>0</v>
      </c>
      <c r="G27" s="30">
        <v>9</v>
      </c>
      <c r="H27" s="30">
        <v>0</v>
      </c>
      <c r="I27" s="30">
        <v>1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/>
      <c r="V27" s="30"/>
      <c r="W27" s="72"/>
      <c r="X27" s="30"/>
      <c r="Y27" s="30"/>
      <c r="Z27" s="30"/>
      <c r="AA27" s="30"/>
      <c r="AB27" s="30"/>
      <c r="AC27" s="30"/>
      <c r="AD27" s="10"/>
      <c r="AE27" s="10"/>
      <c r="AF27" s="10"/>
    </row>
    <row r="28" spans="2:32" ht="12.75">
      <c r="B28" s="15" t="s">
        <v>26</v>
      </c>
      <c r="C28" s="30">
        <f t="shared" si="4"/>
        <v>590</v>
      </c>
      <c r="D28" s="30">
        <f t="shared" si="5"/>
        <v>0</v>
      </c>
      <c r="E28" s="30">
        <v>324</v>
      </c>
      <c r="F28" s="30">
        <v>0</v>
      </c>
      <c r="G28" s="30">
        <v>27</v>
      </c>
      <c r="H28" s="30">
        <v>0</v>
      </c>
      <c r="I28" s="30">
        <v>0</v>
      </c>
      <c r="J28" s="30">
        <v>0</v>
      </c>
      <c r="K28" s="30">
        <v>52</v>
      </c>
      <c r="L28" s="30">
        <v>0</v>
      </c>
      <c r="M28" s="30">
        <v>0</v>
      </c>
      <c r="N28" s="30">
        <v>0</v>
      </c>
      <c r="O28" s="30">
        <v>72</v>
      </c>
      <c r="P28" s="30">
        <v>0</v>
      </c>
      <c r="Q28" s="30">
        <v>115</v>
      </c>
      <c r="R28" s="30">
        <v>0</v>
      </c>
      <c r="S28" s="30">
        <v>0</v>
      </c>
      <c r="T28" s="30">
        <v>0</v>
      </c>
      <c r="U28" s="30"/>
      <c r="V28" s="30"/>
      <c r="W28" s="72"/>
      <c r="X28" s="30"/>
      <c r="Y28" s="30"/>
      <c r="Z28" s="30"/>
      <c r="AA28" s="30"/>
      <c r="AB28" s="30"/>
      <c r="AC28" s="30"/>
      <c r="AD28" s="10"/>
      <c r="AE28" s="10"/>
      <c r="AF28" s="10"/>
    </row>
    <row r="29" spans="2:32" ht="12.75">
      <c r="B29" s="15" t="s">
        <v>25</v>
      </c>
      <c r="C29" s="30">
        <f t="shared" si="4"/>
        <v>172</v>
      </c>
      <c r="D29" s="30">
        <f t="shared" si="5"/>
        <v>0</v>
      </c>
      <c r="E29" s="30">
        <v>171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1</v>
      </c>
      <c r="T29" s="30">
        <v>0</v>
      </c>
      <c r="U29" s="30"/>
      <c r="V29" s="30"/>
      <c r="W29" s="72"/>
      <c r="X29" s="30"/>
      <c r="Y29" s="30"/>
      <c r="Z29" s="30"/>
      <c r="AA29" s="30"/>
      <c r="AB29" s="30"/>
      <c r="AC29" s="30"/>
      <c r="AD29" s="10"/>
      <c r="AE29" s="10"/>
      <c r="AF29" s="10"/>
    </row>
    <row r="30" spans="2:32" ht="12.75">
      <c r="B30" s="15" t="s">
        <v>24</v>
      </c>
      <c r="C30" s="30">
        <f t="shared" si="4"/>
        <v>445</v>
      </c>
      <c r="D30" s="30">
        <f t="shared" si="5"/>
        <v>0</v>
      </c>
      <c r="E30" s="30">
        <v>436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9</v>
      </c>
      <c r="T30" s="30">
        <v>0</v>
      </c>
      <c r="U30" s="30"/>
      <c r="V30" s="30"/>
      <c r="W30" s="72"/>
      <c r="X30" s="30"/>
      <c r="Y30" s="30"/>
      <c r="Z30" s="30"/>
      <c r="AA30" s="30"/>
      <c r="AB30" s="30"/>
      <c r="AC30" s="30"/>
      <c r="AD30" s="10"/>
      <c r="AE30" s="10"/>
      <c r="AF30" s="10"/>
    </row>
    <row r="31" spans="2:32" ht="12.75">
      <c r="B31" s="15" t="s">
        <v>23</v>
      </c>
      <c r="C31" s="30">
        <f t="shared" si="4"/>
        <v>56</v>
      </c>
      <c r="D31" s="30">
        <f t="shared" si="5"/>
        <v>5</v>
      </c>
      <c r="E31" s="30">
        <v>46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9</v>
      </c>
      <c r="T31" s="30">
        <v>5</v>
      </c>
      <c r="U31" s="30"/>
      <c r="V31" s="30"/>
      <c r="W31" s="72"/>
      <c r="X31" s="30"/>
      <c r="Y31" s="30"/>
      <c r="Z31" s="30"/>
      <c r="AA31" s="30"/>
      <c r="AB31" s="30"/>
      <c r="AC31" s="30"/>
      <c r="AD31" s="10"/>
      <c r="AE31" s="10"/>
      <c r="AF31" s="10"/>
    </row>
    <row r="32" spans="2:32" ht="12.75">
      <c r="B32" s="15" t="s">
        <v>22</v>
      </c>
      <c r="C32" s="30">
        <f t="shared" si="4"/>
        <v>374</v>
      </c>
      <c r="D32" s="30">
        <f t="shared" si="5"/>
        <v>0</v>
      </c>
      <c r="E32" s="30">
        <v>1</v>
      </c>
      <c r="F32" s="30">
        <v>0</v>
      </c>
      <c r="G32" s="30">
        <v>54</v>
      </c>
      <c r="H32" s="30">
        <v>0</v>
      </c>
      <c r="I32" s="30">
        <v>0</v>
      </c>
      <c r="J32" s="30">
        <v>0</v>
      </c>
      <c r="K32" s="30">
        <v>1</v>
      </c>
      <c r="L32" s="30">
        <v>0</v>
      </c>
      <c r="M32" s="30">
        <v>0</v>
      </c>
      <c r="N32" s="30">
        <v>0</v>
      </c>
      <c r="O32" s="30">
        <v>307</v>
      </c>
      <c r="P32" s="30">
        <v>0</v>
      </c>
      <c r="Q32" s="30">
        <v>11</v>
      </c>
      <c r="R32" s="30">
        <v>0</v>
      </c>
      <c r="S32" s="30">
        <v>0</v>
      </c>
      <c r="T32" s="30">
        <v>0</v>
      </c>
      <c r="U32" s="30"/>
      <c r="V32" s="30"/>
      <c r="W32" s="72"/>
      <c r="X32" s="30"/>
      <c r="Y32" s="30"/>
      <c r="Z32" s="30"/>
      <c r="AA32" s="30"/>
      <c r="AB32" s="30"/>
      <c r="AC32" s="30"/>
      <c r="AD32" s="10"/>
      <c r="AE32" s="10"/>
      <c r="AF32" s="10"/>
    </row>
    <row r="33" spans="2:32" ht="12.75">
      <c r="B33" s="15" t="s">
        <v>21</v>
      </c>
      <c r="C33" s="30">
        <f t="shared" si="4"/>
        <v>257</v>
      </c>
      <c r="D33" s="30">
        <f t="shared" si="5"/>
        <v>0</v>
      </c>
      <c r="E33" s="30">
        <v>246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11</v>
      </c>
      <c r="T33" s="30">
        <v>0</v>
      </c>
      <c r="U33" s="30"/>
      <c r="V33" s="30"/>
      <c r="W33" s="72"/>
      <c r="X33" s="30"/>
      <c r="Y33" s="30"/>
      <c r="Z33" s="30"/>
      <c r="AA33" s="30"/>
      <c r="AB33" s="30"/>
      <c r="AC33" s="30"/>
      <c r="AD33" s="10"/>
      <c r="AE33" s="10"/>
      <c r="AF33" s="10"/>
    </row>
    <row r="34" spans="2:32" ht="12.75">
      <c r="B34" s="15" t="s">
        <v>20</v>
      </c>
      <c r="C34" s="30">
        <f t="shared" si="4"/>
        <v>0</v>
      </c>
      <c r="D34" s="30">
        <f t="shared" si="5"/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0"/>
      <c r="W34" s="72"/>
      <c r="X34" s="30"/>
      <c r="Y34" s="30"/>
      <c r="Z34" s="30"/>
      <c r="AA34" s="30"/>
      <c r="AB34" s="30"/>
      <c r="AC34" s="30"/>
      <c r="AD34" s="10"/>
      <c r="AE34" s="10"/>
      <c r="AF34" s="10"/>
    </row>
    <row r="35" spans="2:32" ht="12.75">
      <c r="B35" s="15" t="s">
        <v>19</v>
      </c>
      <c r="C35" s="30">
        <f t="shared" si="4"/>
        <v>0</v>
      </c>
      <c r="D35" s="30">
        <f t="shared" si="5"/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0"/>
      <c r="W35" s="72"/>
      <c r="X35" s="30"/>
      <c r="Y35" s="30"/>
      <c r="Z35" s="30"/>
      <c r="AA35" s="30"/>
      <c r="AB35" s="30"/>
      <c r="AC35" s="30"/>
      <c r="AD35" s="10"/>
      <c r="AE35" s="10"/>
      <c r="AF35" s="10"/>
    </row>
    <row r="36" spans="2:32" ht="12.75">
      <c r="B36" s="15" t="s">
        <v>18</v>
      </c>
      <c r="C36" s="30">
        <f t="shared" si="4"/>
        <v>0</v>
      </c>
      <c r="D36" s="30">
        <f t="shared" si="5"/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0"/>
      <c r="W36" s="72"/>
      <c r="X36" s="30"/>
      <c r="Y36" s="30"/>
      <c r="Z36" s="30"/>
      <c r="AA36" s="30"/>
      <c r="AB36" s="30"/>
      <c r="AC36" s="30"/>
      <c r="AD36" s="10"/>
      <c r="AE36" s="10"/>
      <c r="AF36" s="10"/>
    </row>
    <row r="37" spans="2:32" ht="12.75">
      <c r="B37" s="15" t="s">
        <v>38</v>
      </c>
      <c r="C37" s="30">
        <f t="shared" si="4"/>
        <v>1043</v>
      </c>
      <c r="D37" s="30">
        <f t="shared" si="5"/>
        <v>0</v>
      </c>
      <c r="E37" s="30">
        <v>1043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0"/>
      <c r="W37" s="72"/>
      <c r="X37" s="30"/>
      <c r="Y37" s="30"/>
      <c r="Z37" s="30"/>
      <c r="AA37" s="30"/>
      <c r="AB37" s="30"/>
      <c r="AC37" s="30"/>
      <c r="AD37" s="10"/>
      <c r="AE37" s="10"/>
      <c r="AF37" s="10"/>
    </row>
    <row r="38" spans="2:32" ht="12.75">
      <c r="B38" s="15" t="s">
        <v>17</v>
      </c>
      <c r="C38" s="30">
        <f t="shared" si="4"/>
        <v>0</v>
      </c>
      <c r="D38" s="30">
        <f t="shared" si="5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0"/>
      <c r="W38" s="72"/>
      <c r="X38" s="30"/>
      <c r="Y38" s="30"/>
      <c r="Z38" s="30"/>
      <c r="AA38" s="30"/>
      <c r="AB38" s="30"/>
      <c r="AC38" s="30"/>
      <c r="AD38" s="10"/>
      <c r="AE38" s="10"/>
      <c r="AF38" s="10"/>
    </row>
    <row r="39" spans="2:32" ht="12.75">
      <c r="B39" s="15" t="s">
        <v>16</v>
      </c>
      <c r="C39" s="30">
        <f t="shared" si="4"/>
        <v>359</v>
      </c>
      <c r="D39" s="30">
        <f t="shared" si="5"/>
        <v>0</v>
      </c>
      <c r="E39" s="30">
        <v>120</v>
      </c>
      <c r="F39" s="30">
        <v>0</v>
      </c>
      <c r="G39" s="30">
        <v>191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48</v>
      </c>
      <c r="T39" s="30">
        <v>0</v>
      </c>
      <c r="U39" s="30"/>
      <c r="V39" s="30"/>
      <c r="W39" s="72"/>
      <c r="X39" s="30"/>
      <c r="Y39" s="30"/>
      <c r="Z39" s="30"/>
      <c r="AA39" s="30"/>
      <c r="AB39" s="30"/>
      <c r="AC39" s="30"/>
      <c r="AD39" s="10"/>
      <c r="AE39" s="10"/>
      <c r="AF39" s="10"/>
    </row>
    <row r="40" spans="2:32" ht="12.75">
      <c r="B40" s="15" t="s">
        <v>15</v>
      </c>
      <c r="C40" s="30">
        <f t="shared" si="4"/>
        <v>0</v>
      </c>
      <c r="D40" s="30">
        <f t="shared" si="5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0"/>
      <c r="W40" s="72"/>
      <c r="X40" s="30"/>
      <c r="Y40" s="30"/>
      <c r="Z40" s="30"/>
      <c r="AA40" s="30"/>
      <c r="AB40" s="30"/>
      <c r="AC40" s="30"/>
      <c r="AD40" s="10"/>
      <c r="AE40" s="10"/>
      <c r="AF40" s="10"/>
    </row>
    <row r="41" spans="2:32" ht="12.75">
      <c r="B41" s="15" t="s">
        <v>14</v>
      </c>
      <c r="C41" s="30">
        <f t="shared" si="4"/>
        <v>3112</v>
      </c>
      <c r="D41" s="30">
        <f t="shared" si="5"/>
        <v>265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3112</v>
      </c>
      <c r="P41" s="30">
        <v>265</v>
      </c>
      <c r="Q41" s="30">
        <v>0</v>
      </c>
      <c r="R41" s="30">
        <v>0</v>
      </c>
      <c r="S41" s="30">
        <v>0</v>
      </c>
      <c r="T41" s="30">
        <v>0</v>
      </c>
      <c r="U41" s="30"/>
      <c r="V41" s="30"/>
      <c r="W41" s="72"/>
      <c r="X41" s="30"/>
      <c r="Y41" s="30"/>
      <c r="Z41" s="30"/>
      <c r="AA41" s="30"/>
      <c r="AB41" s="30"/>
      <c r="AC41" s="30"/>
      <c r="AD41" s="10"/>
      <c r="AE41" s="10"/>
      <c r="AF41" s="10"/>
    </row>
    <row r="42" spans="2:32" ht="12.75">
      <c r="B42" s="15" t="s">
        <v>13</v>
      </c>
      <c r="C42" s="30">
        <f t="shared" si="4"/>
        <v>363</v>
      </c>
      <c r="D42" s="30">
        <f t="shared" si="5"/>
        <v>0</v>
      </c>
      <c r="E42" s="30">
        <v>4</v>
      </c>
      <c r="F42" s="30">
        <v>0</v>
      </c>
      <c r="G42" s="30">
        <v>2</v>
      </c>
      <c r="H42" s="30">
        <v>0</v>
      </c>
      <c r="I42" s="30">
        <v>3</v>
      </c>
      <c r="J42" s="30">
        <v>0</v>
      </c>
      <c r="K42" s="30">
        <v>36</v>
      </c>
      <c r="L42" s="30">
        <v>0</v>
      </c>
      <c r="M42" s="30">
        <v>0</v>
      </c>
      <c r="N42" s="30">
        <v>0</v>
      </c>
      <c r="O42" s="30">
        <v>311</v>
      </c>
      <c r="P42" s="30">
        <v>0</v>
      </c>
      <c r="Q42" s="30">
        <v>0</v>
      </c>
      <c r="R42" s="30">
        <v>0</v>
      </c>
      <c r="S42" s="30">
        <v>7</v>
      </c>
      <c r="T42" s="30">
        <v>0</v>
      </c>
      <c r="U42" s="30"/>
      <c r="V42" s="30"/>
      <c r="W42" s="72"/>
      <c r="X42" s="30"/>
      <c r="Y42" s="30"/>
      <c r="Z42" s="30"/>
      <c r="AA42" s="30"/>
      <c r="AB42" s="30"/>
      <c r="AC42" s="30"/>
      <c r="AD42" s="10"/>
      <c r="AE42" s="10"/>
      <c r="AF42" s="10"/>
    </row>
    <row r="43" spans="2:32" ht="12.75">
      <c r="B43" s="15" t="s">
        <v>12</v>
      </c>
      <c r="C43" s="30">
        <f t="shared" si="4"/>
        <v>4895</v>
      </c>
      <c r="D43" s="30">
        <f t="shared" si="5"/>
        <v>0</v>
      </c>
      <c r="E43" s="30">
        <v>227</v>
      </c>
      <c r="F43" s="30">
        <v>0</v>
      </c>
      <c r="G43" s="30">
        <v>631</v>
      </c>
      <c r="H43" s="30">
        <v>0</v>
      </c>
      <c r="I43" s="30">
        <v>0</v>
      </c>
      <c r="J43" s="30">
        <v>0</v>
      </c>
      <c r="K43" s="30">
        <v>432</v>
      </c>
      <c r="L43" s="30">
        <v>0</v>
      </c>
      <c r="M43" s="30">
        <v>2611</v>
      </c>
      <c r="N43" s="30">
        <v>0</v>
      </c>
      <c r="O43" s="30">
        <v>994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/>
      <c r="V43" s="30"/>
      <c r="W43" s="72"/>
      <c r="X43" s="30"/>
      <c r="Y43" s="30"/>
      <c r="Z43" s="30"/>
      <c r="AA43" s="30"/>
      <c r="AB43" s="30"/>
      <c r="AC43" s="30"/>
      <c r="AD43" s="10"/>
      <c r="AE43" s="10"/>
      <c r="AF43" s="10"/>
    </row>
    <row r="44" spans="2:32" ht="12.75">
      <c r="B44" s="15" t="s">
        <v>11</v>
      </c>
      <c r="C44" s="30">
        <f t="shared" si="4"/>
        <v>45</v>
      </c>
      <c r="D44" s="30">
        <f t="shared" si="5"/>
        <v>0</v>
      </c>
      <c r="E44" s="30">
        <v>42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3</v>
      </c>
      <c r="T44" s="30">
        <v>0</v>
      </c>
      <c r="U44" s="30"/>
      <c r="V44" s="30"/>
      <c r="W44" s="72"/>
      <c r="X44" s="30"/>
      <c r="Y44" s="30"/>
      <c r="Z44" s="30"/>
      <c r="AA44" s="30"/>
      <c r="AB44" s="30"/>
      <c r="AC44" s="30"/>
      <c r="AD44" s="10"/>
      <c r="AE44" s="10"/>
      <c r="AF44" s="10"/>
    </row>
    <row r="45" spans="2:32" ht="12.75">
      <c r="B45" s="15" t="s">
        <v>10</v>
      </c>
      <c r="C45" s="30">
        <f t="shared" si="4"/>
        <v>52</v>
      </c>
      <c r="D45" s="30">
        <f t="shared" si="5"/>
        <v>0</v>
      </c>
      <c r="E45" s="30">
        <v>16</v>
      </c>
      <c r="F45" s="30">
        <v>0</v>
      </c>
      <c r="G45" s="30">
        <v>28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8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0"/>
      <c r="W45" s="72"/>
      <c r="X45" s="30"/>
      <c r="Y45" s="30"/>
      <c r="Z45" s="30"/>
      <c r="AA45" s="30"/>
      <c r="AB45" s="30"/>
      <c r="AC45" s="30"/>
      <c r="AD45" s="10"/>
      <c r="AE45" s="10"/>
      <c r="AF45" s="10"/>
    </row>
    <row r="46" spans="2:32" ht="12.75">
      <c r="B46" s="15" t="s">
        <v>9</v>
      </c>
      <c r="C46" s="30">
        <f t="shared" si="4"/>
        <v>0</v>
      </c>
      <c r="D46" s="30">
        <f t="shared" si="5"/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/>
      <c r="V46" s="30"/>
      <c r="W46" s="72"/>
      <c r="X46" s="30"/>
      <c r="Y46" s="30"/>
      <c r="Z46" s="30"/>
      <c r="AA46" s="30"/>
      <c r="AB46" s="30"/>
      <c r="AC46" s="30"/>
      <c r="AD46" s="10"/>
      <c r="AE46" s="10"/>
      <c r="AF46" s="10"/>
    </row>
    <row r="47" spans="2:32" ht="12.75">
      <c r="B47" s="15" t="s">
        <v>8</v>
      </c>
      <c r="C47" s="30">
        <f t="shared" si="4"/>
        <v>0</v>
      </c>
      <c r="D47" s="30">
        <f t="shared" si="5"/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0"/>
      <c r="W47" s="72"/>
      <c r="X47" s="30"/>
      <c r="Y47" s="30"/>
      <c r="Z47" s="30"/>
      <c r="AA47" s="30"/>
      <c r="AB47" s="30"/>
      <c r="AC47" s="30"/>
      <c r="AD47" s="10"/>
      <c r="AE47" s="10"/>
      <c r="AF47" s="10"/>
    </row>
    <row r="48" spans="2:32" ht="12.75">
      <c r="B48" s="15" t="s">
        <v>7</v>
      </c>
      <c r="C48" s="30">
        <f t="shared" si="4"/>
        <v>0</v>
      </c>
      <c r="D48" s="30">
        <f t="shared" si="5"/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/>
      <c r="V48" s="30"/>
      <c r="W48" s="72"/>
      <c r="X48" s="30"/>
      <c r="Y48" s="30"/>
      <c r="Z48" s="30"/>
      <c r="AA48" s="30"/>
      <c r="AB48" s="30"/>
      <c r="AC48" s="30"/>
      <c r="AD48" s="10"/>
      <c r="AE48" s="10"/>
      <c r="AF48" s="10"/>
    </row>
    <row r="49" spans="2:32" ht="12.75">
      <c r="B49" s="15" t="s">
        <v>6</v>
      </c>
      <c r="C49" s="30">
        <f t="shared" si="4"/>
        <v>0</v>
      </c>
      <c r="D49" s="30">
        <f t="shared" si="5"/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/>
      <c r="V49" s="30"/>
      <c r="W49" s="72"/>
      <c r="X49" s="30"/>
      <c r="Y49" s="30"/>
      <c r="Z49" s="30"/>
      <c r="AA49" s="30"/>
      <c r="AB49" s="30"/>
      <c r="AC49" s="30"/>
      <c r="AD49" s="10"/>
      <c r="AE49" s="10"/>
      <c r="AF49" s="10"/>
    </row>
    <row r="50" spans="2:32" ht="12.75">
      <c r="B50" s="15" t="s">
        <v>5</v>
      </c>
      <c r="C50" s="30">
        <f t="shared" si="4"/>
        <v>1</v>
      </c>
      <c r="D50" s="30">
        <f t="shared" si="5"/>
        <v>0</v>
      </c>
      <c r="E50" s="30">
        <v>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0"/>
      <c r="W50" s="72"/>
      <c r="X50" s="30"/>
      <c r="Y50" s="30"/>
      <c r="Z50" s="30"/>
      <c r="AA50" s="30"/>
      <c r="AB50" s="30"/>
      <c r="AC50" s="30"/>
      <c r="AD50" s="10"/>
      <c r="AE50" s="10"/>
      <c r="AF50" s="10"/>
    </row>
    <row r="51" spans="2:32" ht="12.75">
      <c r="B51" s="15" t="s">
        <v>4</v>
      </c>
      <c r="C51" s="30">
        <f t="shared" si="4"/>
        <v>0</v>
      </c>
      <c r="D51" s="30">
        <f t="shared" si="5"/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0"/>
      <c r="W51" s="72"/>
      <c r="X51" s="30"/>
      <c r="Y51" s="30"/>
      <c r="Z51" s="30"/>
      <c r="AA51" s="30"/>
      <c r="AB51" s="30"/>
      <c r="AC51" s="30"/>
      <c r="AD51" s="10"/>
      <c r="AE51" s="10"/>
      <c r="AF51" s="10"/>
    </row>
    <row r="52" spans="2:32" ht="12.75">
      <c r="B52" s="15" t="s">
        <v>3</v>
      </c>
      <c r="C52" s="30">
        <f t="shared" si="4"/>
        <v>0</v>
      </c>
      <c r="D52" s="30">
        <f t="shared" si="5"/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0"/>
      <c r="W52" s="72"/>
      <c r="X52" s="30"/>
      <c r="Y52" s="30"/>
      <c r="Z52" s="30"/>
      <c r="AA52" s="30"/>
      <c r="AB52" s="30"/>
      <c r="AC52" s="30"/>
      <c r="AD52" s="10"/>
      <c r="AE52" s="10"/>
      <c r="AF52" s="10"/>
    </row>
    <row r="53" spans="2:32" ht="12.75">
      <c r="B53" s="15" t="s">
        <v>2</v>
      </c>
      <c r="C53" s="30">
        <f t="shared" si="4"/>
        <v>0</v>
      </c>
      <c r="D53" s="30">
        <f t="shared" si="5"/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0"/>
      <c r="W53" s="72"/>
      <c r="X53" s="30"/>
      <c r="Y53" s="30"/>
      <c r="Z53" s="30"/>
      <c r="AA53" s="30"/>
      <c r="AB53" s="30"/>
      <c r="AC53" s="30"/>
      <c r="AD53" s="10"/>
      <c r="AE53" s="10"/>
      <c r="AF53" s="10"/>
    </row>
    <row r="54" spans="2:32" ht="12.75">
      <c r="B54" s="15" t="s">
        <v>1</v>
      </c>
      <c r="C54" s="30">
        <f t="shared" si="4"/>
        <v>0</v>
      </c>
      <c r="D54" s="30">
        <f t="shared" si="5"/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0"/>
      <c r="W54" s="72"/>
      <c r="X54" s="30"/>
      <c r="Y54" s="30"/>
      <c r="Z54" s="30"/>
      <c r="AA54" s="30"/>
      <c r="AB54" s="30"/>
      <c r="AC54" s="30"/>
      <c r="AD54" s="10"/>
      <c r="AE54" s="10"/>
      <c r="AF54" s="10"/>
    </row>
    <row r="55" spans="2:32" ht="12.75">
      <c r="B55" s="1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72"/>
      <c r="X55" s="30"/>
      <c r="Y55" s="30"/>
      <c r="Z55" s="30"/>
      <c r="AA55" s="30"/>
      <c r="AB55" s="30"/>
      <c r="AC55" s="30"/>
      <c r="AD55" s="10"/>
      <c r="AE55" s="10"/>
      <c r="AF55" s="10"/>
    </row>
    <row r="56" spans="2:32" ht="12.75">
      <c r="B56" s="16" t="s">
        <v>37</v>
      </c>
      <c r="C56" s="29">
        <f aca="true" t="shared" si="6" ref="C56:T56">SUM(C58:C61)</f>
        <v>13722</v>
      </c>
      <c r="D56" s="29">
        <f t="shared" si="6"/>
        <v>4</v>
      </c>
      <c r="E56" s="29">
        <f t="shared" si="6"/>
        <v>2404</v>
      </c>
      <c r="F56" s="29">
        <f t="shared" si="6"/>
        <v>0</v>
      </c>
      <c r="G56" s="29">
        <f t="shared" si="6"/>
        <v>426</v>
      </c>
      <c r="H56" s="29">
        <f t="shared" si="6"/>
        <v>0</v>
      </c>
      <c r="I56" s="29">
        <f t="shared" si="6"/>
        <v>656</v>
      </c>
      <c r="J56" s="29">
        <f t="shared" si="6"/>
        <v>0</v>
      </c>
      <c r="K56" s="29">
        <f t="shared" si="6"/>
        <v>255</v>
      </c>
      <c r="L56" s="29">
        <f t="shared" si="6"/>
        <v>0</v>
      </c>
      <c r="M56" s="29">
        <f t="shared" si="6"/>
        <v>156</v>
      </c>
      <c r="N56" s="29">
        <f t="shared" si="6"/>
        <v>0</v>
      </c>
      <c r="O56" s="29">
        <f t="shared" si="6"/>
        <v>9677</v>
      </c>
      <c r="P56" s="29">
        <f t="shared" si="6"/>
        <v>4</v>
      </c>
      <c r="Q56" s="29">
        <f t="shared" si="6"/>
        <v>148</v>
      </c>
      <c r="R56" s="29">
        <f t="shared" si="6"/>
        <v>0</v>
      </c>
      <c r="S56" s="29">
        <f t="shared" si="6"/>
        <v>0</v>
      </c>
      <c r="T56" s="29">
        <f t="shared" si="6"/>
        <v>0</v>
      </c>
      <c r="U56" s="29"/>
      <c r="V56" s="29"/>
      <c r="W56" s="71"/>
      <c r="X56" s="29">
        <f>SUM(X58:X61)</f>
        <v>0</v>
      </c>
      <c r="Y56" s="29"/>
      <c r="Z56" s="29"/>
      <c r="AA56" s="30"/>
      <c r="AB56" s="30"/>
      <c r="AC56" s="30"/>
      <c r="AD56" s="10"/>
      <c r="AE56" s="10"/>
      <c r="AF56" s="10"/>
    </row>
    <row r="57" spans="2:32" ht="12.75">
      <c r="B57" s="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72"/>
      <c r="X57" s="30"/>
      <c r="Y57" s="30"/>
      <c r="Z57" s="30"/>
      <c r="AA57" s="30"/>
      <c r="AB57" s="30"/>
      <c r="AC57" s="30"/>
      <c r="AD57" s="10"/>
      <c r="AE57" s="10"/>
      <c r="AF57" s="10"/>
    </row>
    <row r="58" spans="2:32" ht="12.75">
      <c r="B58" s="43" t="s">
        <v>75</v>
      </c>
      <c r="C58" s="30">
        <f aca="true" t="shared" si="7" ref="C58:D61">SUM(E58,G58,I58,K58,M58,O58,Q58,S58)</f>
        <v>7879</v>
      </c>
      <c r="D58" s="30">
        <f t="shared" si="7"/>
        <v>0</v>
      </c>
      <c r="E58" s="30">
        <v>1754</v>
      </c>
      <c r="F58" s="30">
        <v>0</v>
      </c>
      <c r="G58" s="30">
        <v>414</v>
      </c>
      <c r="H58" s="30">
        <v>0</v>
      </c>
      <c r="I58" s="30">
        <v>651</v>
      </c>
      <c r="J58" s="30">
        <v>0</v>
      </c>
      <c r="K58" s="30">
        <v>240</v>
      </c>
      <c r="L58" s="30">
        <v>0</v>
      </c>
      <c r="M58" s="30">
        <v>156</v>
      </c>
      <c r="N58" s="30">
        <v>0</v>
      </c>
      <c r="O58" s="30">
        <v>4569</v>
      </c>
      <c r="P58" s="30">
        <v>0</v>
      </c>
      <c r="Q58" s="30">
        <v>95</v>
      </c>
      <c r="R58" s="30">
        <v>0</v>
      </c>
      <c r="S58" s="30">
        <v>0</v>
      </c>
      <c r="T58" s="30">
        <v>0</v>
      </c>
      <c r="U58" s="30"/>
      <c r="V58" s="30"/>
      <c r="W58" s="72"/>
      <c r="X58" s="30"/>
      <c r="Y58" s="30"/>
      <c r="Z58" s="30"/>
      <c r="AA58" s="30"/>
      <c r="AB58" s="30"/>
      <c r="AC58" s="30"/>
      <c r="AD58" s="10"/>
      <c r="AE58" s="10"/>
      <c r="AF58" s="10"/>
    </row>
    <row r="59" spans="2:32" ht="12.75">
      <c r="B59" s="43" t="s">
        <v>36</v>
      </c>
      <c r="C59" s="30">
        <f t="shared" si="7"/>
        <v>5047</v>
      </c>
      <c r="D59" s="30">
        <f t="shared" si="7"/>
        <v>0</v>
      </c>
      <c r="E59" s="30">
        <v>619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4428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/>
      <c r="V59" s="30"/>
      <c r="W59" s="72"/>
      <c r="X59" s="30"/>
      <c r="Y59" s="30"/>
      <c r="Z59" s="30"/>
      <c r="AA59" s="30"/>
      <c r="AB59" s="30"/>
      <c r="AC59" s="30"/>
      <c r="AD59" s="10"/>
      <c r="AE59" s="10"/>
      <c r="AF59" s="10"/>
    </row>
    <row r="60" spans="2:32" ht="12.75">
      <c r="B60" s="42" t="s">
        <v>35</v>
      </c>
      <c r="C60" s="30">
        <f t="shared" si="7"/>
        <v>300</v>
      </c>
      <c r="D60" s="30">
        <f t="shared" si="7"/>
        <v>0</v>
      </c>
      <c r="E60" s="30">
        <v>31</v>
      </c>
      <c r="F60" s="30">
        <v>0</v>
      </c>
      <c r="G60" s="30">
        <v>12</v>
      </c>
      <c r="H60" s="30">
        <v>0</v>
      </c>
      <c r="I60" s="30">
        <v>5</v>
      </c>
      <c r="J60" s="30">
        <v>0</v>
      </c>
      <c r="K60" s="30">
        <v>15</v>
      </c>
      <c r="L60" s="30">
        <v>0</v>
      </c>
      <c r="M60" s="30">
        <v>0</v>
      </c>
      <c r="N60" s="30">
        <v>0</v>
      </c>
      <c r="O60" s="30">
        <v>184</v>
      </c>
      <c r="P60" s="30">
        <v>0</v>
      </c>
      <c r="Q60" s="30">
        <v>53</v>
      </c>
      <c r="R60" s="30">
        <v>0</v>
      </c>
      <c r="S60" s="30">
        <v>0</v>
      </c>
      <c r="T60" s="30">
        <v>0</v>
      </c>
      <c r="U60" s="30"/>
      <c r="V60" s="30"/>
      <c r="W60" s="72"/>
      <c r="X60" s="30"/>
      <c r="Y60" s="30"/>
      <c r="Z60" s="30"/>
      <c r="AA60" s="30"/>
      <c r="AB60" s="30"/>
      <c r="AC60" s="30"/>
      <c r="AD60" s="10"/>
      <c r="AE60" s="10"/>
      <c r="AF60" s="10"/>
    </row>
    <row r="61" spans="2:32" ht="12.75">
      <c r="B61" s="31" t="s">
        <v>74</v>
      </c>
      <c r="C61" s="30">
        <f t="shared" si="7"/>
        <v>496</v>
      </c>
      <c r="D61" s="30">
        <f t="shared" si="7"/>
        <v>4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496</v>
      </c>
      <c r="P61" s="30">
        <v>4</v>
      </c>
      <c r="Q61" s="30">
        <v>0</v>
      </c>
      <c r="R61" s="30">
        <v>0</v>
      </c>
      <c r="S61" s="30">
        <v>0</v>
      </c>
      <c r="T61" s="30">
        <v>0</v>
      </c>
      <c r="U61" s="30"/>
      <c r="V61" s="30"/>
      <c r="W61" s="72"/>
      <c r="X61" s="30"/>
      <c r="Y61" s="30"/>
      <c r="Z61" s="30"/>
      <c r="AA61" s="30"/>
      <c r="AB61" s="30"/>
      <c r="AC61" s="30"/>
      <c r="AD61" s="10"/>
      <c r="AE61" s="10"/>
      <c r="AF61" s="10"/>
    </row>
    <row r="62" spans="2:33" ht="12.75">
      <c r="B62" s="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7"/>
      <c r="V62" s="17"/>
      <c r="W62" s="73"/>
      <c r="X62" s="17"/>
      <c r="Y62" s="17"/>
      <c r="Z62" s="4"/>
      <c r="AA62" s="4"/>
      <c r="AB62" s="10"/>
      <c r="AC62" s="10"/>
      <c r="AD62" s="10"/>
      <c r="AE62" s="10"/>
      <c r="AF62" s="10"/>
      <c r="AG62" s="10"/>
    </row>
    <row r="63" spans="2:33" ht="12.75">
      <c r="B63" s="15" t="s">
        <v>34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74"/>
      <c r="X63" s="10"/>
      <c r="Y63" s="10"/>
      <c r="AB63" s="10"/>
      <c r="AC63" s="10"/>
      <c r="AD63" s="10"/>
      <c r="AE63" s="10"/>
      <c r="AF63" s="10"/>
      <c r="AG63" s="10"/>
    </row>
    <row r="64" spans="2:33" ht="12.75">
      <c r="B64" s="28" t="s">
        <v>68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74"/>
      <c r="X64" s="10"/>
      <c r="Y64" s="10"/>
      <c r="AB64" s="10"/>
      <c r="AC64" s="10"/>
      <c r="AD64" s="10"/>
      <c r="AE64" s="10"/>
      <c r="AF64" s="10"/>
      <c r="AG64" s="10"/>
    </row>
    <row r="65" spans="2:33" ht="12.75">
      <c r="B65" s="28" t="s">
        <v>69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74"/>
      <c r="X65" s="10"/>
      <c r="Y65" s="10"/>
      <c r="AB65" s="10"/>
      <c r="AC65" s="10"/>
      <c r="AD65" s="10"/>
      <c r="AE65" s="10"/>
      <c r="AF65" s="10"/>
      <c r="AG65" s="10"/>
    </row>
  </sheetData>
  <sheetProtection/>
  <mergeCells count="13">
    <mergeCell ref="W9:X10"/>
    <mergeCell ref="E9:F10"/>
    <mergeCell ref="G9:H10"/>
    <mergeCell ref="I9:J10"/>
    <mergeCell ref="K9:L10"/>
    <mergeCell ref="M9:N10"/>
    <mergeCell ref="O9:P10"/>
    <mergeCell ref="S8:T10"/>
    <mergeCell ref="B1:T1"/>
    <mergeCell ref="B3:T3"/>
    <mergeCell ref="B4:Q4"/>
    <mergeCell ref="C9:D10"/>
    <mergeCell ref="Q9:R10"/>
  </mergeCells>
  <printOptions/>
  <pageMargins left="0.984251968503937" right="0" top="0" bottom="0.5905511811023623" header="0" footer="0"/>
  <pageSetup fitToHeight="0" horizontalDpi="300" verticalDpi="300" orientation="landscape" scale="5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2010-08-11T02:24:12Z</cp:lastPrinted>
  <dcterms:created xsi:type="dcterms:W3CDTF">2009-02-19T12:59:09Z</dcterms:created>
  <dcterms:modified xsi:type="dcterms:W3CDTF">2010-08-11T02:24:46Z</dcterms:modified>
  <cp:category/>
  <cp:version/>
  <cp:contentType/>
  <cp:contentStatus/>
</cp:coreProperties>
</file>