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19.9 P1" sheetId="1" r:id="rId1"/>
    <sheet name="19.9 P2" sheetId="2" r:id="rId2"/>
  </sheets>
  <definedNames>
    <definedName name="_Key1" localSheetId="0" hidden="1">'19.9 P1'!#REF!</definedName>
    <definedName name="_Key1" localSheetId="1" hidden="1">'19.9 P2'!#REF!</definedName>
    <definedName name="_Key1" hidden="1">#REF!</definedName>
    <definedName name="_Order1" hidden="1">255</definedName>
    <definedName name="_Regression_Int" localSheetId="0" hidden="1">1</definedName>
    <definedName name="_Regression_Int" localSheetId="1" hidden="1">1</definedName>
    <definedName name="a" localSheetId="1" hidden="1">#REF!</definedName>
    <definedName name="a" hidden="1">#REF!</definedName>
    <definedName name="_xlnm.Print_Area" localSheetId="0">'19.9 P1'!$A$1:$AA$61</definedName>
    <definedName name="_xlnm.Print_Area" localSheetId="1">'19.9 P2'!$A$1:$T$61</definedName>
    <definedName name="SDASD" localSheetId="0" hidden="1">#REF!</definedName>
    <definedName name="SDASD" localSheetId="1" hidden="1">#REF!</definedName>
    <definedName name="SDASD" hidden="1">#REF!</definedName>
    <definedName name="_xlnm.Print_Titles" localSheetId="0">'19.9 P1'!$B:$B</definedName>
  </definedNames>
  <calcPr fullCalcOnLoad="1"/>
</workbook>
</file>

<file path=xl/sharedStrings.xml><?xml version="1.0" encoding="utf-8"?>
<sst xmlns="http://schemas.openxmlformats.org/spreadsheetml/2006/main" count="171" uniqueCount="80">
  <si>
    <t>SUBTOTAL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</si>
  <si>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</si>
  <si>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</si>
  <si>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</si>
  <si>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</si>
  <si>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</si>
  <si>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</si>
  <si>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</si>
  <si>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</si>
  <si>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</si>
  <si>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</si>
  <si>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</si>
  <si>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</si>
  <si>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</si>
  <si>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</si>
  <si>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</si>
  <si>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</si>
  <si>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</si>
  <si>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</si>
  <si>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</si>
  <si>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</si>
  <si>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</si>
  <si>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</si>
  <si>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</si>
  <si>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</si>
  <si>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</si>
  <si>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</si>
  <si>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</si>
  <si>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</si>
  <si>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</si>
  <si>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</si>
  <si>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EXTRACCION</t>
  </si>
  <si>
    <t>DRENADO DE ABSCESO</t>
  </si>
  <si>
    <t>OBTURACION TEMPORAL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</si>
  <si>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</si>
  <si>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</si>
  <si>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</si>
  <si>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</si>
  <si>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</si>
  <si>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</si>
  <si>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</si>
  <si>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</si>
  <si>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</si>
  <si>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</si>
  <si>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>PROTESIS REMOVIBLE</t>
  </si>
  <si>
    <t>PROTESIS FIJA</t>
  </si>
  <si>
    <t>CIRUGIA BUCAL</t>
  </si>
  <si>
    <t xml:space="preserve"> A     C     T     I     V     I     D     A     D     E     S</t>
  </si>
  <si>
    <t xml:space="preserve">                 SUBTOTAL</t>
  </si>
  <si>
    <t>SEGUNDA PARTE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</si>
  <si>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</si>
  <si>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</si>
  <si>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</si>
  <si>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</si>
  <si>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</si>
  <si>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</si>
  <si>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TERAPIA PULPAR: RECUBRIMIENTO PULPAR INDIRECTO, DIRECTO, ACCESO Y PULPOTOMIA</t>
  </si>
  <si>
    <t>OBTURACION</t>
  </si>
  <si>
    <t>CON AMALGAMA (INCLUYE EL PULIDO DE LA MISMA)</t>
  </si>
  <si>
    <t>CON IONOMERO DE VIDRIO</t>
  </si>
  <si>
    <t>CON RESINA</t>
  </si>
  <si>
    <t>DETRARTAJE: ELIMINACION DE SARRO SUPRAGINGIVAL</t>
  </si>
  <si>
    <t>ACTIVIDADES CURATIVAS DIVERSAS</t>
  </si>
  <si>
    <t>19.9  ACTIVIDADES DE ODONTOLOGIA CURATIVA PRIMER NIVEL DE ATENCION POR DELEGACION</t>
  </si>
  <si>
    <t>19.9  ACTIVIDADES DE ODONTOLOGIA CURATIVA SEGUNDO Y TERCER NIVEL DE ATENCION POR  POR DELEGACION</t>
  </si>
  <si>
    <t>PERIODONCIA</t>
  </si>
  <si>
    <t>ORTODONCIA</t>
  </si>
  <si>
    <t>ODONTOPEDIATRIA</t>
  </si>
  <si>
    <t>TECNICAS DE REHABILITACION ATRAUMATICA  (TRA)</t>
  </si>
  <si>
    <t>ENDODONCIA</t>
  </si>
  <si>
    <t>CEMENTADO DE INCRUSTACIONES, AJUSTE DE PROTESIS Y DESGASTE SELECTIVO</t>
  </si>
  <si>
    <t>D.H. = DERECHOHABIENTES</t>
  </si>
  <si>
    <t>NO D.H. = NO DERECHOHABIENTES</t>
  </si>
  <si>
    <t>SEMANA NACIONAL DE SALUD BUCAL</t>
  </si>
  <si>
    <t>SEMANA NACIONAL DE SALUD</t>
  </si>
  <si>
    <t>A     C     T     I     V     I     D     A     D     E     S</t>
  </si>
  <si>
    <t>FUENTE: SISTEMA EN LINEA DE INFORMACION ESTADISTICA DE MEDICINA PREVENTIVA:  INFORME MENSUAL DE ACTIVIDADES DE LAS SUBDELEGACIONES MEDICAS  SM10-21</t>
  </si>
  <si>
    <t>FUENTE: SISTEMA EN LINEA DE INFORMACION ESTADISTICA DE MEDICINA PREVENTIVA: INFORME MENSUAL DE ACTIVIDADES DE LAS SUBDELEGACIONES MEDICAS  SM10-21</t>
  </si>
  <si>
    <t>ANUARIO ESTADISTICO 2008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</si>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</sst>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51" applyFont="1" applyBorder="1" applyAlignment="1" applyProtection="1">
      <alignment horizontal="left" vertical="center"/>
      <protection/>
    </xf>
    <xf numFmtId="0" fontId="2" fillId="0" borderId="0" xfId="51" applyFont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3" fillId="0" borderId="0" xfId="51" applyFont="1" applyAlignment="1" applyProtection="1">
      <alignment vertical="center"/>
      <protection/>
    </xf>
    <xf numFmtId="0" fontId="3" fillId="0" borderId="0" xfId="51" applyFont="1" applyAlignment="1">
      <alignment horizontal="center" vertical="center"/>
      <protection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Border="1" applyAlignment="1" applyProtection="1">
      <alignment horizontal="left" vertical="center"/>
      <protection/>
    </xf>
    <xf numFmtId="164" fontId="2" fillId="0" borderId="0" xfId="51" applyNumberFormat="1" applyFont="1" applyAlignment="1" applyProtection="1">
      <alignment vertical="center"/>
      <protection/>
    </xf>
    <xf numFmtId="0" fontId="2" fillId="0" borderId="0" xfId="51" applyFont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164" fontId="2" fillId="0" borderId="0" xfId="51" applyNumberFormat="1" applyFont="1" applyBorder="1" applyAlignment="1" applyProtection="1">
      <alignment horizontal="center" vertical="center"/>
      <protection/>
    </xf>
    <xf numFmtId="164" fontId="2" fillId="0" borderId="10" xfId="51" applyNumberFormat="1" applyFont="1" applyBorder="1" applyAlignment="1">
      <alignment vertical="center"/>
      <protection/>
    </xf>
    <xf numFmtId="164" fontId="2" fillId="0" borderId="0" xfId="51" applyNumberFormat="1" applyFont="1" applyAlignment="1">
      <alignment vertical="center"/>
      <protection/>
    </xf>
    <xf numFmtId="164" fontId="3" fillId="0" borderId="0" xfId="51" applyNumberFormat="1" applyFont="1" applyAlignment="1" applyProtection="1">
      <alignment horizontal="left" vertical="center"/>
      <protection/>
    </xf>
    <xf numFmtId="164" fontId="3" fillId="0" borderId="0" xfId="51" applyNumberFormat="1" applyFont="1" applyAlignment="1" applyProtection="1">
      <alignment vertical="center"/>
      <protection/>
    </xf>
    <xf numFmtId="0" fontId="3" fillId="0" borderId="0" xfId="51" applyFont="1" applyAlignment="1">
      <alignment vertical="center"/>
      <protection/>
    </xf>
    <xf numFmtId="164" fontId="2" fillId="0" borderId="0" xfId="51" applyNumberFormat="1" applyFont="1" applyAlignment="1" applyProtection="1">
      <alignment horizontal="left" vertical="center"/>
      <protection/>
    </xf>
    <xf numFmtId="0" fontId="3" fillId="0" borderId="0" xfId="5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vertical="center"/>
      <protection/>
    </xf>
    <xf numFmtId="164" fontId="2" fillId="0" borderId="10" xfId="51" applyNumberFormat="1" applyFont="1" applyBorder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2" fillId="0" borderId="11" xfId="51" applyFont="1" applyBorder="1" applyAlignment="1" applyProtection="1">
      <alignment horizontal="center" vertical="center"/>
      <protection/>
    </xf>
    <xf numFmtId="164" fontId="2" fillId="0" borderId="11" xfId="51" applyNumberFormat="1" applyFont="1" applyBorder="1" applyAlignment="1" applyProtection="1">
      <alignment horizontal="center" vertical="center"/>
      <protection/>
    </xf>
    <xf numFmtId="164" fontId="2" fillId="0" borderId="10" xfId="51" applyNumberFormat="1" applyFont="1" applyBorder="1" applyAlignment="1" applyProtection="1">
      <alignment vertical="center"/>
      <protection/>
    </xf>
    <xf numFmtId="0" fontId="2" fillId="0" borderId="10" xfId="51" applyFont="1" applyBorder="1" applyAlignment="1" applyProtection="1">
      <alignment horizontal="centerContinuous" vertical="center"/>
      <protection/>
    </xf>
    <xf numFmtId="0" fontId="2" fillId="0" borderId="10" xfId="51" applyFont="1" applyBorder="1" applyAlignment="1">
      <alignment horizontal="centerContinuous" vertical="center"/>
      <protection/>
    </xf>
    <xf numFmtId="0" fontId="3" fillId="0" borderId="0" xfId="5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3" fontId="2" fillId="0" borderId="10" xfId="51" applyNumberFormat="1" applyFont="1" applyBorder="1" applyAlignment="1">
      <alignment vertical="center"/>
      <protection/>
    </xf>
    <xf numFmtId="3" fontId="3" fillId="0" borderId="0" xfId="51" applyNumberFormat="1" applyFont="1" applyAlignment="1" applyProtection="1">
      <alignment horizontal="right" vertical="center"/>
      <protection/>
    </xf>
    <xf numFmtId="3" fontId="3" fillId="0" borderId="0" xfId="51" applyNumberFormat="1" applyFont="1" applyAlignment="1">
      <alignment horizontal="right" vertical="center"/>
      <protection/>
    </xf>
    <xf numFmtId="3" fontId="2" fillId="0" borderId="0" xfId="51" applyNumberFormat="1" applyFont="1" applyAlignment="1" applyProtection="1">
      <alignment horizontal="right" vertical="center"/>
      <protection/>
    </xf>
    <xf numFmtId="3" fontId="2" fillId="0" borderId="0" xfId="51" applyNumberFormat="1" applyFont="1" applyAlignment="1">
      <alignment horizontal="right" vertical="center"/>
      <protection/>
    </xf>
    <xf numFmtId="3" fontId="2" fillId="0" borderId="0" xfId="51" applyNumberFormat="1" applyFont="1" applyBorder="1" applyAlignment="1" applyProtection="1">
      <alignment horizontal="right" vertical="center"/>
      <protection/>
    </xf>
    <xf numFmtId="3" fontId="3" fillId="0" borderId="0" xfId="51" applyNumberFormat="1" applyFont="1" applyAlignment="1">
      <alignment vertical="center"/>
      <protection/>
    </xf>
    <xf numFmtId="3" fontId="3" fillId="0" borderId="0" xfId="51" applyNumberFormat="1" applyFont="1" applyAlignment="1">
      <alignment horizontal="center" vertical="center"/>
      <protection/>
    </xf>
    <xf numFmtId="164" fontId="5" fillId="0" borderId="0" xfId="51" applyNumberFormat="1" applyFont="1" applyAlignment="1" applyProtection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center" vertical="center" wrapText="1"/>
      <protection/>
    </xf>
    <xf numFmtId="0" fontId="4" fillId="0" borderId="0" xfId="51" applyFont="1" applyAlignment="1">
      <alignment horizontal="right" vertical="center"/>
      <protection/>
    </xf>
    <xf numFmtId="0" fontId="6" fillId="0" borderId="0" xfId="51" applyFont="1" applyAlignment="1" applyProtection="1">
      <alignment horizontal="center" vertical="center"/>
      <protection/>
    </xf>
    <xf numFmtId="0" fontId="6" fillId="0" borderId="12" xfId="51" applyFont="1" applyBorder="1" applyAlignment="1" applyProtection="1">
      <alignment horizontal="center" vertical="center"/>
      <protection/>
    </xf>
    <xf numFmtId="0" fontId="6" fillId="0" borderId="13" xfId="51" applyFont="1" applyBorder="1" applyAlignment="1" applyProtection="1">
      <alignment horizontal="center" vertical="center"/>
      <protection/>
    </xf>
    <xf numFmtId="0" fontId="6" fillId="0" borderId="0" xfId="51" applyFont="1" applyFill="1" applyAlignment="1" applyProtection="1">
      <alignment horizontal="center" vertical="center"/>
      <protection/>
    </xf>
    <xf numFmtId="0" fontId="6" fillId="0" borderId="14" xfId="51" applyFont="1" applyBorder="1" applyAlignment="1" applyProtection="1">
      <alignment horizontal="center" vertical="center"/>
      <protection/>
    </xf>
    <xf numFmtId="0" fontId="2" fillId="0" borderId="0" xfId="51" applyFont="1" applyAlignment="1" applyProtection="1">
      <alignment horizontal="centerContinuous" vertical="center" wrapText="1"/>
      <protection/>
    </xf>
    <xf numFmtId="0" fontId="2" fillId="0" borderId="10" xfId="51" applyFont="1" applyBorder="1" applyAlignment="1" applyProtection="1">
      <alignment horizontal="centerContinuous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0" fontId="5" fillId="0" borderId="0" xfId="51" applyFont="1" applyAlignment="1" applyProtection="1">
      <alignment horizontal="centerContinuous" vertical="center" wrapText="1"/>
      <protection/>
    </xf>
    <xf numFmtId="0" fontId="2" fillId="0" borderId="15" xfId="51" applyFont="1" applyBorder="1" applyAlignment="1" applyProtection="1">
      <alignment horizontal="centerContinuous" vertical="center" wrapText="1"/>
      <protection/>
    </xf>
    <xf numFmtId="0" fontId="2" fillId="0" borderId="16" xfId="51" applyFont="1" applyBorder="1" applyAlignment="1" applyProtection="1">
      <alignment horizontal="centerContinuous" vertical="center" wrapText="1"/>
      <protection/>
    </xf>
    <xf numFmtId="0" fontId="2" fillId="0" borderId="17" xfId="51" applyFont="1" applyBorder="1" applyAlignment="1" applyProtection="1">
      <alignment horizontal="centerContinuous" vertical="center" wrapText="1"/>
      <protection/>
    </xf>
    <xf numFmtId="0" fontId="2" fillId="0" borderId="18" xfId="51" applyFont="1" applyBorder="1" applyAlignment="1" applyProtection="1">
      <alignment horizontal="centerContinuous" vertical="center"/>
      <protection/>
    </xf>
    <xf numFmtId="0" fontId="2" fillId="0" borderId="19" xfId="51" applyFont="1" applyBorder="1" applyAlignment="1">
      <alignment horizontal="centerContinuous" vertical="center"/>
      <protection/>
    </xf>
    <xf numFmtId="0" fontId="2" fillId="0" borderId="20" xfId="51" applyFont="1" applyBorder="1" applyAlignment="1">
      <alignment vertical="center"/>
      <protection/>
    </xf>
    <xf numFmtId="0" fontId="2" fillId="0" borderId="19" xfId="51" applyFont="1" applyBorder="1" applyAlignment="1" applyProtection="1">
      <alignment horizontal="centerContinuous" vertical="center" wrapText="1"/>
      <protection/>
    </xf>
    <xf numFmtId="164" fontId="2" fillId="0" borderId="21" xfId="51" applyNumberFormat="1" applyFont="1" applyBorder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Continuous" vertical="center" wrapText="1"/>
      <protection/>
    </xf>
    <xf numFmtId="0" fontId="2" fillId="0" borderId="13" xfId="51" applyFont="1" applyBorder="1" applyAlignment="1" applyProtection="1">
      <alignment horizontal="center" vertical="center"/>
      <protection/>
    </xf>
    <xf numFmtId="0" fontId="2" fillId="0" borderId="20" xfId="51" applyFont="1" applyBorder="1" applyAlignment="1" applyProtection="1">
      <alignment horizontal="centerContinuous" vertical="center" wrapText="1"/>
      <protection/>
    </xf>
    <xf numFmtId="0" fontId="2" fillId="0" borderId="22" xfId="51" applyFont="1" applyBorder="1" applyAlignment="1">
      <alignment vertical="center"/>
      <protection/>
    </xf>
    <xf numFmtId="0" fontId="2" fillId="0" borderId="23" xfId="51" applyFont="1" applyBorder="1" applyAlignment="1">
      <alignment vertical="center"/>
      <protection/>
    </xf>
    <xf numFmtId="0" fontId="2" fillId="0" borderId="24" xfId="51" applyFont="1" applyBorder="1" applyAlignment="1" applyProtection="1">
      <alignment horizontal="center" vertical="center"/>
      <protection/>
    </xf>
    <xf numFmtId="0" fontId="2" fillId="0" borderId="20" xfId="51" applyFont="1" applyBorder="1" applyAlignment="1" applyProtection="1">
      <alignment horizontal="center" vertical="center" wrapText="1"/>
      <protection/>
    </xf>
    <xf numFmtId="164" fontId="2" fillId="0" borderId="25" xfId="51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628650</xdr:colOff>
      <xdr:row>2</xdr:row>
      <xdr:rowOff>219075</xdr:rowOff>
    </xdr:to>
    <xdr:grpSp>
      <xdr:nvGrpSpPr>
        <xdr:cNvPr id="1" name="1 Grupo"/>
        <xdr:cNvGrpSpPr>
          <a:grpSpLocks/>
        </xdr:cNvGrpSpPr>
      </xdr:nvGrpSpPr>
      <xdr:grpSpPr>
        <a:xfrm>
          <a:off x="123825" y="104775"/>
          <a:ext cx="628650" cy="466725"/>
          <a:chOff x="9525" y="8965"/>
          <a:chExt cx="1014604" cy="898042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8965"/>
            <a:ext cx="904773" cy="8980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3 CuadroTexto"/>
          <xdr:cNvSpPr txBox="1">
            <a:spLocks noChangeArrowheads="1"/>
          </xdr:cNvSpPr>
        </xdr:nvSpPr>
        <xdr:spPr>
          <a:xfrm>
            <a:off x="839725" y="122792"/>
            <a:ext cx="184404" cy="2909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1</xdr:col>
      <xdr:colOff>419100</xdr:colOff>
      <xdr:row>2</xdr:row>
      <xdr:rowOff>161925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F0"/>
  </sheetPr>
  <dimension ref="B1:AM61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4" customWidth="1"/>
    <col min="2" max="2" width="32.421875" style="4" customWidth="1"/>
    <col min="3" max="17" width="12.7109375" style="4" customWidth="1"/>
    <col min="18" max="18" width="17.421875" style="4" customWidth="1"/>
    <col min="19" max="19" width="17.140625" style="4" customWidth="1"/>
    <col min="20" max="20" width="16.421875" style="4" customWidth="1"/>
    <col min="21" max="21" width="16.7109375" style="4" customWidth="1"/>
    <col min="22" max="22" width="18.28125" style="4" customWidth="1"/>
    <col min="23" max="23" width="19.00390625" style="4" customWidth="1"/>
    <col min="24" max="24" width="19.7109375" style="4" customWidth="1"/>
    <col min="25" max="25" width="18.7109375" style="4" customWidth="1"/>
    <col min="26" max="26" width="22.140625" style="4" customWidth="1"/>
    <col min="27" max="27" width="20.8515625" style="4" customWidth="1"/>
    <col min="28" max="31" width="12.140625" style="4" customWidth="1"/>
    <col min="32" max="32" width="9.8515625" style="4" customWidth="1"/>
    <col min="33" max="36" width="11.00390625" style="4" customWidth="1"/>
    <col min="37" max="37" width="12.140625" style="4" customWidth="1"/>
    <col min="38" max="39" width="9.8515625" style="4" customWidth="1"/>
    <col min="40" max="41" width="8.7109375" style="4" customWidth="1"/>
    <col min="42" max="16384" width="11.00390625" style="4" customWidth="1"/>
  </cols>
  <sheetData>
    <row r="1" spans="2:27" ht="15" customHeight="1">
      <c r="B1" s="45" t="s">
        <v>78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 t="s">
        <v>78</v>
      </c>
      <c r="S1" s="45"/>
      <c r="T1" s="45"/>
      <c r="U1" s="45"/>
      <c r="V1" s="45"/>
      <c r="W1" s="45"/>
      <c r="X1" s="45"/>
      <c r="Y1" s="45"/>
      <c r="Z1" s="45"/>
      <c r="AA1" s="45"/>
    </row>
    <row r="2" spans="24:27" ht="12.75">
      <c r="X2" s="5"/>
      <c r="Y2" s="5"/>
      <c r="Z2" s="5"/>
      <c r="AA2" s="5"/>
    </row>
    <row r="3" spans="2:27" ht="18">
      <c r="B3" s="49" t="s">
        <v>63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 t="s">
        <v>63</v>
      </c>
      <c r="S3" s="49"/>
      <c r="T3" s="49"/>
      <c r="U3" s="49"/>
      <c r="V3" s="49"/>
      <c r="W3" s="49"/>
      <c r="X3" s="49"/>
      <c r="Y3" s="49"/>
      <c r="Z3" s="49"/>
      <c r="AA3" s="49"/>
    </row>
    <row r="4" spans="2:27" ht="18">
      <c r="B4" s="47" t="s">
        <v>50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0"/>
      <c r="R4" s="47" t="s">
        <v>49</v>
      </c>
      <c r="S4" s="48"/>
      <c r="T4" s="48"/>
      <c r="U4" s="48"/>
      <c r="V4" s="48"/>
      <c r="W4" s="48"/>
      <c r="X4" s="48"/>
      <c r="Y4" s="48"/>
      <c r="Z4" s="48"/>
      <c r="AA4" s="48"/>
    </row>
    <row r="5" spans="2:39" ht="12.75">
      <c r="B5" s="66"/>
      <c r="C5" s="32"/>
      <c r="D5" s="9"/>
      <c r="F5" s="28" t="s">
        <v>75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59"/>
      <c r="R5" s="58" t="s">
        <v>47</v>
      </c>
      <c r="S5" s="29"/>
      <c r="T5" s="29"/>
      <c r="U5" s="29"/>
      <c r="V5" s="29"/>
      <c r="W5" s="29"/>
      <c r="X5" s="29"/>
      <c r="Y5" s="29"/>
      <c r="Z5" s="29"/>
      <c r="AA5" s="59"/>
      <c r="AM5" s="11"/>
    </row>
    <row r="6" spans="2:39" ht="12.75">
      <c r="B6" s="67"/>
      <c r="C6" s="5"/>
      <c r="D6" s="5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0"/>
      <c r="R6" s="5"/>
      <c r="S6" s="5"/>
      <c r="T6" s="5"/>
      <c r="U6" s="5"/>
      <c r="V6" s="5"/>
      <c r="W6" s="5"/>
      <c r="X6" s="5"/>
      <c r="Y6" s="5"/>
      <c r="Z6" s="5"/>
      <c r="AA6" s="60"/>
      <c r="AM6" s="11"/>
    </row>
    <row r="7" spans="2:39" ht="24.75" customHeight="1">
      <c r="B7" s="67"/>
      <c r="F7" s="43" t="s">
        <v>56</v>
      </c>
      <c r="G7" s="43"/>
      <c r="H7" s="43" t="s">
        <v>33</v>
      </c>
      <c r="I7" s="43"/>
      <c r="J7" s="43" t="s">
        <v>68</v>
      </c>
      <c r="K7" s="43"/>
      <c r="L7" s="55" t="s">
        <v>57</v>
      </c>
      <c r="M7" s="56"/>
      <c r="N7" s="56"/>
      <c r="O7" s="56"/>
      <c r="P7" s="56"/>
      <c r="Q7" s="57"/>
      <c r="R7" s="24"/>
      <c r="S7" s="42"/>
      <c r="T7" s="42"/>
      <c r="U7" s="42"/>
      <c r="V7" s="42"/>
      <c r="W7" s="42"/>
      <c r="X7" s="51" t="s">
        <v>62</v>
      </c>
      <c r="Y7" s="51"/>
      <c r="AA7" s="60"/>
      <c r="AM7" s="11"/>
    </row>
    <row r="8" spans="2:39" ht="48" customHeight="1">
      <c r="B8" s="67"/>
      <c r="D8" s="2" t="s">
        <v>48</v>
      </c>
      <c r="F8" s="43"/>
      <c r="G8" s="43"/>
      <c r="H8" s="43"/>
      <c r="I8" s="43"/>
      <c r="J8" s="43"/>
      <c r="K8" s="43"/>
      <c r="L8" s="52" t="s">
        <v>58</v>
      </c>
      <c r="M8" s="52"/>
      <c r="N8" s="53" t="s">
        <v>59</v>
      </c>
      <c r="O8" s="53"/>
      <c r="P8" s="52" t="s">
        <v>60</v>
      </c>
      <c r="Q8" s="61"/>
      <c r="R8" s="63" t="s">
        <v>61</v>
      </c>
      <c r="S8" s="51"/>
      <c r="T8" s="51" t="s">
        <v>32</v>
      </c>
      <c r="U8" s="51"/>
      <c r="V8" s="51" t="s">
        <v>31</v>
      </c>
      <c r="W8" s="51"/>
      <c r="X8" s="54" t="s">
        <v>70</v>
      </c>
      <c r="Y8" s="54"/>
      <c r="Z8" s="51" t="s">
        <v>73</v>
      </c>
      <c r="AA8" s="65"/>
      <c r="AM8" s="11"/>
    </row>
    <row r="9" spans="2:39" ht="12.75">
      <c r="B9" s="68" t="s">
        <v>43</v>
      </c>
      <c r="C9" s="12" t="s">
        <v>30</v>
      </c>
      <c r="D9" s="12" t="s">
        <v>42</v>
      </c>
      <c r="E9" s="3" t="s">
        <v>41</v>
      </c>
      <c r="F9" s="12" t="s">
        <v>42</v>
      </c>
      <c r="G9" s="3" t="s">
        <v>41</v>
      </c>
      <c r="H9" s="12" t="s">
        <v>42</v>
      </c>
      <c r="I9" s="3" t="s">
        <v>41</v>
      </c>
      <c r="J9" s="12" t="s">
        <v>42</v>
      </c>
      <c r="K9" s="3" t="s">
        <v>41</v>
      </c>
      <c r="L9" s="12" t="s">
        <v>42</v>
      </c>
      <c r="M9" s="3" t="s">
        <v>41</v>
      </c>
      <c r="N9" s="12" t="s">
        <v>42</v>
      </c>
      <c r="O9" s="3" t="s">
        <v>41</v>
      </c>
      <c r="P9" s="12" t="s">
        <v>42</v>
      </c>
      <c r="Q9" s="62" t="s">
        <v>41</v>
      </c>
      <c r="R9" s="64" t="s">
        <v>42</v>
      </c>
      <c r="S9" s="3" t="s">
        <v>41</v>
      </c>
      <c r="T9" s="12" t="s">
        <v>42</v>
      </c>
      <c r="U9" s="3" t="s">
        <v>41</v>
      </c>
      <c r="V9" s="12" t="s">
        <v>42</v>
      </c>
      <c r="W9" s="3" t="s">
        <v>41</v>
      </c>
      <c r="X9" s="12" t="s">
        <v>42</v>
      </c>
      <c r="Y9" s="3" t="s">
        <v>41</v>
      </c>
      <c r="Z9" s="12" t="s">
        <v>42</v>
      </c>
      <c r="AA9" s="62" t="s">
        <v>41</v>
      </c>
      <c r="AM9" s="11"/>
    </row>
    <row r="10" spans="2:39" ht="12.75">
      <c r="B10" s="10"/>
      <c r="C10" s="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M10" s="11"/>
    </row>
    <row r="11" spans="2:39" s="19" customFormat="1" ht="15" customHeight="1">
      <c r="B11" s="17" t="s">
        <v>40</v>
      </c>
      <c r="C11" s="33">
        <f aca="true" t="shared" si="0" ref="C11:N11">SUM(C13,C20,C54)</f>
        <v>1374596</v>
      </c>
      <c r="D11" s="33">
        <f t="shared" si="0"/>
        <v>1364876</v>
      </c>
      <c r="E11" s="33">
        <f t="shared" si="0"/>
        <v>9720</v>
      </c>
      <c r="F11" s="33">
        <f t="shared" si="0"/>
        <v>57095</v>
      </c>
      <c r="G11" s="33">
        <f t="shared" si="0"/>
        <v>95</v>
      </c>
      <c r="H11" s="33">
        <f t="shared" si="0"/>
        <v>228863</v>
      </c>
      <c r="I11" s="33">
        <f t="shared" si="0"/>
        <v>433</v>
      </c>
      <c r="J11" s="33">
        <f t="shared" si="0"/>
        <v>23246</v>
      </c>
      <c r="K11" s="33">
        <f t="shared" si="0"/>
        <v>2</v>
      </c>
      <c r="L11" s="33">
        <f t="shared" si="0"/>
        <v>294859</v>
      </c>
      <c r="M11" s="33">
        <f t="shared" si="0"/>
        <v>400</v>
      </c>
      <c r="N11" s="33">
        <f t="shared" si="0"/>
        <v>75429</v>
      </c>
      <c r="O11" s="33">
        <f aca="true" t="shared" si="1" ref="O11:Y11">SUM(O13,O20,O54)</f>
        <v>212</v>
      </c>
      <c r="P11" s="33">
        <f t="shared" si="1"/>
        <v>59999</v>
      </c>
      <c r="Q11" s="33">
        <f t="shared" si="1"/>
        <v>118</v>
      </c>
      <c r="R11" s="33">
        <f t="shared" si="1"/>
        <v>55577</v>
      </c>
      <c r="S11" s="33">
        <f t="shared" si="1"/>
        <v>70</v>
      </c>
      <c r="T11" s="33">
        <f t="shared" si="1"/>
        <v>77192</v>
      </c>
      <c r="U11" s="33">
        <f t="shared" si="1"/>
        <v>39</v>
      </c>
      <c r="V11" s="33">
        <f t="shared" si="1"/>
        <v>121047</v>
      </c>
      <c r="W11" s="33">
        <f t="shared" si="1"/>
        <v>255</v>
      </c>
      <c r="X11" s="33">
        <f t="shared" si="1"/>
        <v>176864</v>
      </c>
      <c r="Y11" s="33">
        <f t="shared" si="1"/>
        <v>281</v>
      </c>
      <c r="Z11" s="33">
        <f>SUM(Z13,Z20,Z54)</f>
        <v>19453</v>
      </c>
      <c r="AA11" s="33">
        <f>SUM(AA13,AA20,AA54)</f>
        <v>7470</v>
      </c>
      <c r="AB11" s="34"/>
      <c r="AC11" s="34"/>
      <c r="AD11" s="38"/>
      <c r="AE11" s="38"/>
      <c r="AF11" s="38"/>
      <c r="AG11" s="8"/>
      <c r="AM11" s="18"/>
    </row>
    <row r="12" spans="2:39" ht="1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36"/>
      <c r="AG12" s="8"/>
      <c r="AM12" s="11"/>
    </row>
    <row r="13" spans="2:33" s="19" customFormat="1" ht="15" customHeight="1">
      <c r="B13" s="17" t="s">
        <v>39</v>
      </c>
      <c r="C13" s="33">
        <f aca="true" t="shared" si="2" ref="C13:Y13">SUM(C15:C18)</f>
        <v>549206</v>
      </c>
      <c r="D13" s="33">
        <f t="shared" si="2"/>
        <v>546041</v>
      </c>
      <c r="E13" s="33">
        <f t="shared" si="2"/>
        <v>3165</v>
      </c>
      <c r="F13" s="33">
        <f t="shared" si="2"/>
        <v>15666</v>
      </c>
      <c r="G13" s="33">
        <f>SUM(G15:G18)</f>
        <v>33</v>
      </c>
      <c r="H13" s="33">
        <f t="shared" si="2"/>
        <v>91601</v>
      </c>
      <c r="I13" s="33">
        <f>SUM(I15:I18)</f>
        <v>0</v>
      </c>
      <c r="J13" s="33">
        <f t="shared" si="2"/>
        <v>8022</v>
      </c>
      <c r="K13" s="33">
        <f t="shared" si="2"/>
        <v>0</v>
      </c>
      <c r="L13" s="33">
        <f t="shared" si="2"/>
        <v>84935</v>
      </c>
      <c r="M13" s="33">
        <f t="shared" si="2"/>
        <v>1</v>
      </c>
      <c r="N13" s="33">
        <f t="shared" si="2"/>
        <v>28026</v>
      </c>
      <c r="O13" s="33">
        <f t="shared" si="2"/>
        <v>8</v>
      </c>
      <c r="P13" s="33">
        <f t="shared" si="2"/>
        <v>21278</v>
      </c>
      <c r="Q13" s="33">
        <f t="shared" si="2"/>
        <v>7</v>
      </c>
      <c r="R13" s="33">
        <f t="shared" si="2"/>
        <v>18211</v>
      </c>
      <c r="S13" s="33">
        <f t="shared" si="2"/>
        <v>6</v>
      </c>
      <c r="T13" s="33">
        <f t="shared" si="2"/>
        <v>22823</v>
      </c>
      <c r="U13" s="33">
        <f t="shared" si="2"/>
        <v>6</v>
      </c>
      <c r="V13" s="33">
        <f t="shared" si="2"/>
        <v>27503</v>
      </c>
      <c r="W13" s="33">
        <f t="shared" si="2"/>
        <v>70</v>
      </c>
      <c r="X13" s="33">
        <f t="shared" si="2"/>
        <v>61345</v>
      </c>
      <c r="Y13" s="33">
        <f t="shared" si="2"/>
        <v>9</v>
      </c>
      <c r="Z13" s="33">
        <f>SUM(Z15:Z18)</f>
        <v>8458</v>
      </c>
      <c r="AA13" s="33">
        <f>SUM(AA15:AA18)</f>
        <v>2812</v>
      </c>
      <c r="AB13" s="34"/>
      <c r="AC13" s="34"/>
      <c r="AE13" s="38"/>
      <c r="AF13" s="38"/>
      <c r="AG13" s="39">
        <f>AE13-AF13</f>
        <v>0</v>
      </c>
    </row>
    <row r="14" spans="2:33" ht="15" customHeight="1">
      <c r="B14" s="11"/>
      <c r="C14" s="35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G14" s="8"/>
    </row>
    <row r="15" spans="2:33" ht="15" customHeight="1">
      <c r="B15" s="20" t="s">
        <v>51</v>
      </c>
      <c r="C15" s="35">
        <f>SUM(D15:E15)</f>
        <v>244105</v>
      </c>
      <c r="D15" s="36">
        <f>SUM(F15,H15,J15,L15,N15,P15,R15,T15,V15,X15,Z15,'19.9 P2'!C15,)</f>
        <v>243809</v>
      </c>
      <c r="E15" s="36">
        <f>SUM(G15,I15,K15,M15,O15,Q15,S15,U15,W15,Y15,AA15,'19.9 P2'!D15)</f>
        <v>296</v>
      </c>
      <c r="F15" s="35">
        <v>6054</v>
      </c>
      <c r="G15" s="35">
        <v>4</v>
      </c>
      <c r="H15" s="35">
        <v>23952</v>
      </c>
      <c r="I15" s="35">
        <v>0</v>
      </c>
      <c r="J15" s="35">
        <v>5589</v>
      </c>
      <c r="K15" s="35">
        <v>0</v>
      </c>
      <c r="L15" s="35">
        <v>22251</v>
      </c>
      <c r="M15" s="35">
        <v>1</v>
      </c>
      <c r="N15" s="35">
        <v>12582</v>
      </c>
      <c r="O15" s="35">
        <v>1</v>
      </c>
      <c r="P15" s="35">
        <v>7593</v>
      </c>
      <c r="Q15" s="35">
        <v>0</v>
      </c>
      <c r="R15" s="35">
        <v>3026</v>
      </c>
      <c r="S15" s="35">
        <v>0</v>
      </c>
      <c r="T15" s="35">
        <v>3292</v>
      </c>
      <c r="U15" s="35">
        <v>6</v>
      </c>
      <c r="V15" s="35">
        <v>8620</v>
      </c>
      <c r="W15" s="35">
        <v>3</v>
      </c>
      <c r="X15" s="35">
        <v>17833</v>
      </c>
      <c r="Y15" s="35">
        <v>7</v>
      </c>
      <c r="Z15" s="35">
        <v>1174</v>
      </c>
      <c r="AA15" s="35">
        <v>219</v>
      </c>
      <c r="AB15" s="35"/>
      <c r="AC15" s="35"/>
      <c r="AD15" s="11"/>
      <c r="AE15" s="16"/>
      <c r="AF15" s="16"/>
      <c r="AG15" s="8"/>
    </row>
    <row r="16" spans="2:33" ht="15" customHeight="1">
      <c r="B16" s="20" t="s">
        <v>52</v>
      </c>
      <c r="C16" s="35">
        <f>SUM(D16:E16)</f>
        <v>90840</v>
      </c>
      <c r="D16" s="36">
        <f>SUM(F16,H16,J16,L16,N16,P16,R16,T16,V16,X16,Z16,'19.9 P2'!C16,)</f>
        <v>90182</v>
      </c>
      <c r="E16" s="36">
        <f>SUM(G16,I16,K16,M16,O16,Q16,S16,U16,W16,Y16,AA16,'19.9 P2'!D16)</f>
        <v>658</v>
      </c>
      <c r="F16" s="35">
        <v>1613</v>
      </c>
      <c r="G16" s="35">
        <v>0</v>
      </c>
      <c r="H16" s="35">
        <v>26414</v>
      </c>
      <c r="I16" s="35">
        <v>0</v>
      </c>
      <c r="J16" s="35">
        <v>114</v>
      </c>
      <c r="K16" s="35">
        <v>0</v>
      </c>
      <c r="L16" s="35">
        <v>20868</v>
      </c>
      <c r="M16" s="35">
        <v>0</v>
      </c>
      <c r="N16" s="35">
        <v>5081</v>
      </c>
      <c r="O16" s="35">
        <v>0</v>
      </c>
      <c r="P16" s="35">
        <v>2519</v>
      </c>
      <c r="Q16" s="35">
        <v>7</v>
      </c>
      <c r="R16" s="35">
        <v>6233</v>
      </c>
      <c r="S16" s="35">
        <v>6</v>
      </c>
      <c r="T16" s="35">
        <v>8866</v>
      </c>
      <c r="U16" s="35">
        <v>0</v>
      </c>
      <c r="V16" s="35">
        <v>5866</v>
      </c>
      <c r="W16" s="35">
        <v>58</v>
      </c>
      <c r="X16" s="35">
        <v>10523</v>
      </c>
      <c r="Y16" s="35">
        <v>0</v>
      </c>
      <c r="Z16" s="35">
        <v>2083</v>
      </c>
      <c r="AA16" s="35">
        <v>587</v>
      </c>
      <c r="AB16" s="36"/>
      <c r="AC16" s="36"/>
      <c r="AG16" s="8"/>
    </row>
    <row r="17" spans="2:33" ht="15" customHeight="1">
      <c r="B17" s="20" t="s">
        <v>53</v>
      </c>
      <c r="C17" s="35">
        <f>SUM(D17:E17)</f>
        <v>132819</v>
      </c>
      <c r="D17" s="36">
        <f>SUM(F17,H17,J17,L17,N17,P17,R17,T17,V17,X17,Z17,'19.9 P2'!C17,)</f>
        <v>130626</v>
      </c>
      <c r="E17" s="36">
        <f>SUM(G17,I17,K17,M17,O17,Q17,S17,U17,W17,Y17,AA17,'19.9 P2'!D17)</f>
        <v>2193</v>
      </c>
      <c r="F17" s="35">
        <v>3548</v>
      </c>
      <c r="G17" s="35">
        <v>29</v>
      </c>
      <c r="H17" s="35">
        <v>20845</v>
      </c>
      <c r="I17" s="35">
        <v>0</v>
      </c>
      <c r="J17" s="35">
        <v>1870</v>
      </c>
      <c r="K17" s="35">
        <v>0</v>
      </c>
      <c r="L17" s="35">
        <v>23234</v>
      </c>
      <c r="M17" s="35">
        <v>0</v>
      </c>
      <c r="N17" s="35">
        <v>6293</v>
      </c>
      <c r="O17" s="35">
        <v>0</v>
      </c>
      <c r="P17" s="35">
        <v>7698</v>
      </c>
      <c r="Q17" s="35">
        <v>0</v>
      </c>
      <c r="R17" s="35">
        <v>4866</v>
      </c>
      <c r="S17" s="35">
        <v>0</v>
      </c>
      <c r="T17" s="35">
        <v>6084</v>
      </c>
      <c r="U17" s="35">
        <v>0</v>
      </c>
      <c r="V17" s="35">
        <v>7217</v>
      </c>
      <c r="W17" s="35">
        <v>0</v>
      </c>
      <c r="X17" s="35">
        <v>20409</v>
      </c>
      <c r="Y17" s="35">
        <v>0</v>
      </c>
      <c r="Z17" s="35">
        <v>2234</v>
      </c>
      <c r="AA17" s="35">
        <v>2006</v>
      </c>
      <c r="AB17" s="36"/>
      <c r="AC17" s="36"/>
      <c r="AG17" s="8"/>
    </row>
    <row r="18" spans="2:33" ht="15" customHeight="1">
      <c r="B18" s="20" t="s">
        <v>54</v>
      </c>
      <c r="C18" s="35">
        <f>SUM(D18:E18)</f>
        <v>81442</v>
      </c>
      <c r="D18" s="36">
        <f>SUM(F18,H18,J18,L18,N18,P18,R18,T18,V18,X18,Z18,'19.9 P2'!C18,)</f>
        <v>81424</v>
      </c>
      <c r="E18" s="36">
        <f>SUM(G18,I18,K18,M18,O18,Q18,S18,U18,W18,Y18,AA18,'19.9 P2'!D18)</f>
        <v>18</v>
      </c>
      <c r="F18" s="35">
        <v>4451</v>
      </c>
      <c r="G18" s="35">
        <v>0</v>
      </c>
      <c r="H18" s="35">
        <v>20390</v>
      </c>
      <c r="I18" s="35">
        <v>0</v>
      </c>
      <c r="J18" s="35">
        <v>449</v>
      </c>
      <c r="K18" s="35">
        <v>0</v>
      </c>
      <c r="L18" s="35">
        <v>18582</v>
      </c>
      <c r="M18" s="35">
        <v>0</v>
      </c>
      <c r="N18" s="35">
        <v>4070</v>
      </c>
      <c r="O18" s="35">
        <v>7</v>
      </c>
      <c r="P18" s="35">
        <v>3468</v>
      </c>
      <c r="Q18" s="35">
        <v>0</v>
      </c>
      <c r="R18" s="35">
        <v>4086</v>
      </c>
      <c r="S18" s="35">
        <v>0</v>
      </c>
      <c r="T18" s="35">
        <v>4581</v>
      </c>
      <c r="U18" s="35">
        <v>0</v>
      </c>
      <c r="V18" s="35">
        <v>5800</v>
      </c>
      <c r="W18" s="35">
        <v>9</v>
      </c>
      <c r="X18" s="35">
        <v>12580</v>
      </c>
      <c r="Y18" s="35">
        <v>2</v>
      </c>
      <c r="Z18" s="35">
        <v>2967</v>
      </c>
      <c r="AA18" s="35">
        <v>0</v>
      </c>
      <c r="AB18" s="36"/>
      <c r="AC18" s="36"/>
      <c r="AG18" s="8"/>
    </row>
    <row r="19" spans="2:33" ht="15" customHeight="1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6"/>
      <c r="AD19" s="38"/>
      <c r="AE19" s="38"/>
      <c r="AF19" s="38"/>
      <c r="AG19" s="8"/>
    </row>
    <row r="20" spans="2:29" s="19" customFormat="1" ht="15" customHeight="1">
      <c r="B20" s="17" t="s">
        <v>38</v>
      </c>
      <c r="C20" s="33">
        <f aca="true" t="shared" si="3" ref="C20:Y20">SUM(C22:C52)</f>
        <v>819845</v>
      </c>
      <c r="D20" s="33">
        <f t="shared" si="3"/>
        <v>813290</v>
      </c>
      <c r="E20" s="33">
        <f t="shared" si="3"/>
        <v>6555</v>
      </c>
      <c r="F20" s="33">
        <f t="shared" si="3"/>
        <v>41404</v>
      </c>
      <c r="G20" s="33">
        <f t="shared" si="3"/>
        <v>62</v>
      </c>
      <c r="H20" s="33">
        <f t="shared" si="3"/>
        <v>136964</v>
      </c>
      <c r="I20" s="33">
        <f t="shared" si="3"/>
        <v>433</v>
      </c>
      <c r="J20" s="33">
        <f t="shared" si="3"/>
        <v>15207</v>
      </c>
      <c r="K20" s="33">
        <f t="shared" si="3"/>
        <v>2</v>
      </c>
      <c r="L20" s="33">
        <f t="shared" si="3"/>
        <v>209743</v>
      </c>
      <c r="M20" s="33">
        <f t="shared" si="3"/>
        <v>399</v>
      </c>
      <c r="N20" s="33">
        <f t="shared" si="3"/>
        <v>47345</v>
      </c>
      <c r="O20" s="33">
        <f t="shared" si="3"/>
        <v>204</v>
      </c>
      <c r="P20" s="33">
        <f t="shared" si="3"/>
        <v>38323</v>
      </c>
      <c r="Q20" s="33">
        <f t="shared" si="3"/>
        <v>111</v>
      </c>
      <c r="R20" s="33">
        <f t="shared" si="3"/>
        <v>37142</v>
      </c>
      <c r="S20" s="33">
        <f t="shared" si="3"/>
        <v>64</v>
      </c>
      <c r="T20" s="33">
        <f t="shared" si="3"/>
        <v>54305</v>
      </c>
      <c r="U20" s="33">
        <f t="shared" si="3"/>
        <v>33</v>
      </c>
      <c r="V20" s="33">
        <f t="shared" si="3"/>
        <v>93150</v>
      </c>
      <c r="W20" s="33">
        <f t="shared" si="3"/>
        <v>185</v>
      </c>
      <c r="X20" s="33">
        <f t="shared" si="3"/>
        <v>115233</v>
      </c>
      <c r="Y20" s="33">
        <f t="shared" si="3"/>
        <v>272</v>
      </c>
      <c r="Z20" s="33">
        <f>SUM(Z22:Z52)</f>
        <v>10995</v>
      </c>
      <c r="AA20" s="33">
        <f>SUM(AA22:AA52)</f>
        <v>4658</v>
      </c>
      <c r="AB20" s="34"/>
      <c r="AC20" s="34"/>
    </row>
    <row r="21" spans="2:29" ht="15" customHeight="1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  <c r="AC21" s="36"/>
    </row>
    <row r="22" spans="2:29" ht="15" customHeight="1">
      <c r="B22" s="20" t="s">
        <v>29</v>
      </c>
      <c r="C22" s="35">
        <f aca="true" t="shared" si="4" ref="C22:C52">SUM(D22:E22)</f>
        <v>15137</v>
      </c>
      <c r="D22" s="36">
        <f>SUM(F22,H22,J22,L22,N22,P22,R22,T22,V22,X22,Z22,'19.9 P2'!C22,)</f>
        <v>15127</v>
      </c>
      <c r="E22" s="36">
        <f>SUM(G22,I22,K22,M22,O22,Q22,S22,U22,W22,Y22,AA22,'19.9 P2'!D22)</f>
        <v>10</v>
      </c>
      <c r="F22" s="35">
        <v>1364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2897</v>
      </c>
      <c r="M22" s="35">
        <v>0</v>
      </c>
      <c r="N22" s="35">
        <v>732</v>
      </c>
      <c r="O22" s="35">
        <v>2</v>
      </c>
      <c r="P22" s="35">
        <v>241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1584</v>
      </c>
      <c r="W22" s="35">
        <v>0</v>
      </c>
      <c r="X22" s="35">
        <v>7540</v>
      </c>
      <c r="Y22" s="35">
        <v>0</v>
      </c>
      <c r="Z22" s="35">
        <v>0</v>
      </c>
      <c r="AA22" s="35">
        <v>0</v>
      </c>
      <c r="AB22" s="36"/>
      <c r="AC22" s="36"/>
    </row>
    <row r="23" spans="2:29" ht="15" customHeight="1">
      <c r="B23" s="20" t="s">
        <v>55</v>
      </c>
      <c r="C23" s="35">
        <f t="shared" si="4"/>
        <v>10070</v>
      </c>
      <c r="D23" s="36">
        <f>SUM(F23,H23,J23,L23,N23,P23,R23,T23,V23,X23,Z23,'19.9 P2'!C23,)</f>
        <v>9612</v>
      </c>
      <c r="E23" s="36">
        <f>SUM(G23,I23,K23,M23,O23,Q23,S23,U23,W23,Y23,AA23,'19.9 P2'!D23)</f>
        <v>458</v>
      </c>
      <c r="F23" s="35">
        <v>365</v>
      </c>
      <c r="G23" s="35">
        <v>2</v>
      </c>
      <c r="H23" s="35">
        <v>815</v>
      </c>
      <c r="I23" s="35">
        <v>0</v>
      </c>
      <c r="J23" s="35">
        <v>7</v>
      </c>
      <c r="K23" s="35">
        <v>0</v>
      </c>
      <c r="L23" s="35">
        <v>1124</v>
      </c>
      <c r="M23" s="35">
        <v>0</v>
      </c>
      <c r="N23" s="35">
        <v>213</v>
      </c>
      <c r="O23" s="35">
        <v>0</v>
      </c>
      <c r="P23" s="35">
        <v>259</v>
      </c>
      <c r="Q23" s="35">
        <v>0</v>
      </c>
      <c r="R23" s="35">
        <v>673</v>
      </c>
      <c r="S23" s="35">
        <v>0</v>
      </c>
      <c r="T23" s="35">
        <v>986</v>
      </c>
      <c r="U23" s="35">
        <v>0</v>
      </c>
      <c r="V23" s="35">
        <v>1723</v>
      </c>
      <c r="W23" s="35">
        <v>0</v>
      </c>
      <c r="X23" s="35">
        <v>3140</v>
      </c>
      <c r="Y23" s="35">
        <v>0</v>
      </c>
      <c r="Z23" s="35">
        <v>0</v>
      </c>
      <c r="AA23" s="35">
        <v>456</v>
      </c>
      <c r="AB23" s="36"/>
      <c r="AC23" s="36"/>
    </row>
    <row r="24" spans="2:29" ht="15" customHeight="1">
      <c r="B24" s="20" t="s">
        <v>28</v>
      </c>
      <c r="C24" s="35">
        <f t="shared" si="4"/>
        <v>13248</v>
      </c>
      <c r="D24" s="36">
        <f>SUM(F24,H24,J24,L24,N24,P24,R24,T24,V24,X24,Z24,'19.9 P2'!C24,)</f>
        <v>12821</v>
      </c>
      <c r="E24" s="36">
        <f>SUM(G24,I24,K24,M24,O24,Q24,S24,U24,W24,Y24,AA24,'19.9 P2'!D24)</f>
        <v>427</v>
      </c>
      <c r="F24" s="35">
        <v>428</v>
      </c>
      <c r="G24" s="35">
        <v>0</v>
      </c>
      <c r="H24" s="35">
        <v>473</v>
      </c>
      <c r="I24" s="35">
        <v>0</v>
      </c>
      <c r="J24" s="35">
        <v>0</v>
      </c>
      <c r="K24" s="35">
        <v>0</v>
      </c>
      <c r="L24" s="35">
        <v>3362</v>
      </c>
      <c r="M24" s="35">
        <v>0</v>
      </c>
      <c r="N24" s="35">
        <v>991</v>
      </c>
      <c r="O24" s="35">
        <v>0</v>
      </c>
      <c r="P24" s="35">
        <v>299</v>
      </c>
      <c r="Q24" s="35">
        <v>0</v>
      </c>
      <c r="R24" s="35">
        <v>150</v>
      </c>
      <c r="S24" s="35">
        <v>1</v>
      </c>
      <c r="T24" s="35">
        <v>1545</v>
      </c>
      <c r="U24" s="35">
        <v>0</v>
      </c>
      <c r="V24" s="35">
        <v>2596</v>
      </c>
      <c r="W24" s="35">
        <v>0</v>
      </c>
      <c r="X24" s="35">
        <v>2742</v>
      </c>
      <c r="Y24" s="35">
        <v>0</v>
      </c>
      <c r="Z24" s="35">
        <v>217</v>
      </c>
      <c r="AA24" s="35">
        <v>426</v>
      </c>
      <c r="AB24" s="36"/>
      <c r="AC24" s="36"/>
    </row>
    <row r="25" spans="2:29" ht="15" customHeight="1">
      <c r="B25" s="20" t="s">
        <v>27</v>
      </c>
      <c r="C25" s="35">
        <f t="shared" si="4"/>
        <v>14902</v>
      </c>
      <c r="D25" s="36">
        <f>SUM(F25,H25,J25,L25,N25,P25,R25,T25,V25,X25,Z25,'19.9 P2'!C25,)</f>
        <v>14415</v>
      </c>
      <c r="E25" s="36">
        <f>SUM(G25,I25,K25,M25,O25,Q25,S25,U25,W25,Y25,AA25,'19.9 P2'!D25)</f>
        <v>487</v>
      </c>
      <c r="F25" s="35">
        <v>1391</v>
      </c>
      <c r="G25" s="35">
        <v>13</v>
      </c>
      <c r="H25" s="35">
        <v>2106</v>
      </c>
      <c r="I25" s="35">
        <v>61</v>
      </c>
      <c r="J25" s="35">
        <v>27</v>
      </c>
      <c r="K25" s="35">
        <v>0</v>
      </c>
      <c r="L25" s="35">
        <v>3227</v>
      </c>
      <c r="M25" s="35">
        <v>8</v>
      </c>
      <c r="N25" s="35">
        <v>325</v>
      </c>
      <c r="O25" s="35">
        <v>34</v>
      </c>
      <c r="P25" s="35">
        <v>1462</v>
      </c>
      <c r="Q25" s="35">
        <v>54</v>
      </c>
      <c r="R25" s="35">
        <v>741</v>
      </c>
      <c r="S25" s="35">
        <v>1</v>
      </c>
      <c r="T25" s="35">
        <v>784</v>
      </c>
      <c r="U25" s="35">
        <v>5</v>
      </c>
      <c r="V25" s="35">
        <v>1863</v>
      </c>
      <c r="W25" s="35">
        <v>36</v>
      </c>
      <c r="X25" s="35">
        <v>2032</v>
      </c>
      <c r="Y25" s="35">
        <v>19</v>
      </c>
      <c r="Z25" s="35">
        <v>457</v>
      </c>
      <c r="AA25" s="35">
        <v>256</v>
      </c>
      <c r="AB25" s="36"/>
      <c r="AC25" s="36"/>
    </row>
    <row r="26" spans="2:29" ht="15" customHeight="1">
      <c r="B26" s="20" t="s">
        <v>26</v>
      </c>
      <c r="C26" s="35">
        <f t="shared" si="4"/>
        <v>39295</v>
      </c>
      <c r="D26" s="36">
        <f>SUM(F26,H26,J26,L26,N26,P26,R26,T26,V26,X26,Z26,'19.9 P2'!C26,)</f>
        <v>38926</v>
      </c>
      <c r="E26" s="36">
        <f>SUM(G26,I26,K26,M26,O26,Q26,S26,U26,W26,Y26,AA26,'19.9 P2'!D26)</f>
        <v>369</v>
      </c>
      <c r="F26" s="35">
        <v>2328</v>
      </c>
      <c r="G26" s="35">
        <v>19</v>
      </c>
      <c r="H26" s="35">
        <v>4479</v>
      </c>
      <c r="I26" s="35">
        <v>3</v>
      </c>
      <c r="J26" s="35">
        <v>578</v>
      </c>
      <c r="K26" s="35">
        <v>0</v>
      </c>
      <c r="L26" s="35">
        <v>9621</v>
      </c>
      <c r="M26" s="35">
        <v>3</v>
      </c>
      <c r="N26" s="35">
        <v>1396</v>
      </c>
      <c r="O26" s="35">
        <v>0</v>
      </c>
      <c r="P26" s="35">
        <v>1369</v>
      </c>
      <c r="Q26" s="35">
        <v>2</v>
      </c>
      <c r="R26" s="35">
        <v>2093</v>
      </c>
      <c r="S26" s="35">
        <v>0</v>
      </c>
      <c r="T26" s="35">
        <v>3657</v>
      </c>
      <c r="U26" s="35">
        <v>1</v>
      </c>
      <c r="V26" s="35">
        <v>5265</v>
      </c>
      <c r="W26" s="35">
        <v>1</v>
      </c>
      <c r="X26" s="35">
        <v>6107</v>
      </c>
      <c r="Y26" s="35">
        <v>26</v>
      </c>
      <c r="Z26" s="35">
        <v>1228</v>
      </c>
      <c r="AA26" s="35">
        <v>311</v>
      </c>
      <c r="AB26" s="36"/>
      <c r="AC26" s="36"/>
    </row>
    <row r="27" spans="2:29" ht="15" customHeight="1">
      <c r="B27" s="20" t="s">
        <v>25</v>
      </c>
      <c r="C27" s="35">
        <f t="shared" si="4"/>
        <v>9726</v>
      </c>
      <c r="D27" s="36">
        <f>SUM(F27,H27,J27,L27,N27,P27,R27,T27,V27,X27,Z27,'19.9 P2'!C27,)</f>
        <v>9564</v>
      </c>
      <c r="E27" s="36">
        <f>SUM(G27,I27,K27,M27,O27,Q27,S27,U27,W27,Y27,AA27,'19.9 P2'!D27)</f>
        <v>162</v>
      </c>
      <c r="F27" s="35">
        <v>207</v>
      </c>
      <c r="G27" s="35">
        <v>0</v>
      </c>
      <c r="H27" s="35">
        <v>843</v>
      </c>
      <c r="I27" s="35">
        <v>0</v>
      </c>
      <c r="J27" s="35">
        <v>972</v>
      </c>
      <c r="K27" s="35">
        <v>0</v>
      </c>
      <c r="L27" s="35">
        <v>2959</v>
      </c>
      <c r="M27" s="35">
        <v>1</v>
      </c>
      <c r="N27" s="35">
        <v>1073</v>
      </c>
      <c r="O27" s="35">
        <v>3</v>
      </c>
      <c r="P27" s="35">
        <v>507</v>
      </c>
      <c r="Q27" s="35">
        <v>3</v>
      </c>
      <c r="R27" s="35">
        <v>86</v>
      </c>
      <c r="S27" s="35">
        <v>0</v>
      </c>
      <c r="T27" s="35">
        <v>395</v>
      </c>
      <c r="U27" s="35">
        <v>0</v>
      </c>
      <c r="V27" s="35">
        <v>1300</v>
      </c>
      <c r="W27" s="35">
        <v>14</v>
      </c>
      <c r="X27" s="35">
        <v>1222</v>
      </c>
      <c r="Y27" s="35">
        <v>90</v>
      </c>
      <c r="Z27" s="35">
        <v>0</v>
      </c>
      <c r="AA27" s="35">
        <v>51</v>
      </c>
      <c r="AB27" s="36"/>
      <c r="AC27" s="36"/>
    </row>
    <row r="28" spans="2:29" ht="15" customHeight="1">
      <c r="B28" s="20" t="s">
        <v>24</v>
      </c>
      <c r="C28" s="35">
        <f t="shared" si="4"/>
        <v>21349</v>
      </c>
      <c r="D28" s="36">
        <f>SUM(F28,H28,J28,L28,N28,P28,R28,T28,V28,X28,Z28,'19.9 P2'!C28,)</f>
        <v>21323</v>
      </c>
      <c r="E28" s="36">
        <f>SUM(G28,I28,K28,M28,O28,Q28,S28,U28,W28,Y28,AA28,'19.9 P2'!D28)</f>
        <v>26</v>
      </c>
      <c r="F28" s="35">
        <v>876</v>
      </c>
      <c r="G28" s="35">
        <v>0</v>
      </c>
      <c r="H28" s="35">
        <v>3520</v>
      </c>
      <c r="I28" s="35">
        <v>0</v>
      </c>
      <c r="J28" s="35">
        <v>187</v>
      </c>
      <c r="K28" s="35">
        <v>0</v>
      </c>
      <c r="L28" s="35">
        <v>5432</v>
      </c>
      <c r="M28" s="35">
        <v>16</v>
      </c>
      <c r="N28" s="35">
        <v>746</v>
      </c>
      <c r="O28" s="35">
        <v>0</v>
      </c>
      <c r="P28" s="35">
        <v>903</v>
      </c>
      <c r="Q28" s="35">
        <v>0</v>
      </c>
      <c r="R28" s="35">
        <v>639</v>
      </c>
      <c r="S28" s="35">
        <v>0</v>
      </c>
      <c r="T28" s="35">
        <v>1152</v>
      </c>
      <c r="U28" s="35">
        <v>0</v>
      </c>
      <c r="V28" s="35">
        <v>1717</v>
      </c>
      <c r="W28" s="35">
        <v>10</v>
      </c>
      <c r="X28" s="35">
        <v>5094</v>
      </c>
      <c r="Y28" s="35">
        <v>0</v>
      </c>
      <c r="Z28" s="35">
        <v>317</v>
      </c>
      <c r="AA28" s="35">
        <v>0</v>
      </c>
      <c r="AB28" s="36"/>
      <c r="AC28" s="36"/>
    </row>
    <row r="29" spans="2:29" ht="15" customHeight="1">
      <c r="B29" s="20" t="s">
        <v>23</v>
      </c>
      <c r="C29" s="35">
        <f t="shared" si="4"/>
        <v>16009</v>
      </c>
      <c r="D29" s="36">
        <f>SUM(F29,H29,J29,L29,N29,P29,R29,T29,V29,X29,Z29,'19.9 P2'!C29,)</f>
        <v>15976</v>
      </c>
      <c r="E29" s="36">
        <f>SUM(G29,I29,K29,M29,O29,Q29,S29,U29,W29,Y29,AA29,'19.9 P2'!D29)</f>
        <v>33</v>
      </c>
      <c r="F29" s="35">
        <v>573</v>
      </c>
      <c r="G29" s="35">
        <v>0</v>
      </c>
      <c r="H29" s="35">
        <v>2977</v>
      </c>
      <c r="I29" s="35">
        <v>1</v>
      </c>
      <c r="J29" s="35">
        <v>167</v>
      </c>
      <c r="K29" s="35">
        <v>0</v>
      </c>
      <c r="L29" s="35">
        <v>3416</v>
      </c>
      <c r="M29" s="35">
        <v>0</v>
      </c>
      <c r="N29" s="35">
        <v>1661</v>
      </c>
      <c r="O29" s="35">
        <v>6</v>
      </c>
      <c r="P29" s="35">
        <v>247</v>
      </c>
      <c r="Q29" s="35">
        <v>0</v>
      </c>
      <c r="R29" s="35">
        <v>1018</v>
      </c>
      <c r="S29" s="35">
        <v>2</v>
      </c>
      <c r="T29" s="35">
        <v>1116</v>
      </c>
      <c r="U29" s="35">
        <v>1</v>
      </c>
      <c r="V29" s="35">
        <v>3469</v>
      </c>
      <c r="W29" s="35">
        <v>11</v>
      </c>
      <c r="X29" s="35">
        <v>1262</v>
      </c>
      <c r="Y29" s="35">
        <v>12</v>
      </c>
      <c r="Z29" s="35">
        <v>60</v>
      </c>
      <c r="AA29" s="35">
        <v>0</v>
      </c>
      <c r="AB29" s="36"/>
      <c r="AC29" s="36"/>
    </row>
    <row r="30" spans="2:29" ht="15" customHeight="1">
      <c r="B30" s="20" t="s">
        <v>22</v>
      </c>
      <c r="C30" s="35">
        <f t="shared" si="4"/>
        <v>12309</v>
      </c>
      <c r="D30" s="36">
        <f>SUM(F30,H30,J30,L30,N30,P30,R30,T30,V30,X30,Z30,'19.9 P2'!C30,)</f>
        <v>12308</v>
      </c>
      <c r="E30" s="36">
        <f>SUM(G30,I30,K30,M30,O30,Q30,S30,U30,W30,Y30,AA30,'19.9 P2'!D30)</f>
        <v>1</v>
      </c>
      <c r="F30" s="35">
        <v>334</v>
      </c>
      <c r="G30" s="35">
        <v>0</v>
      </c>
      <c r="H30" s="35">
        <v>1957</v>
      </c>
      <c r="I30" s="35">
        <v>0</v>
      </c>
      <c r="J30" s="35">
        <v>0</v>
      </c>
      <c r="K30" s="35">
        <v>0</v>
      </c>
      <c r="L30" s="35">
        <v>1567</v>
      </c>
      <c r="M30" s="35">
        <v>0</v>
      </c>
      <c r="N30" s="35">
        <v>589</v>
      </c>
      <c r="O30" s="35">
        <v>0</v>
      </c>
      <c r="P30" s="35">
        <v>160</v>
      </c>
      <c r="Q30" s="35">
        <v>0</v>
      </c>
      <c r="R30" s="35">
        <v>897</v>
      </c>
      <c r="S30" s="35">
        <v>0</v>
      </c>
      <c r="T30" s="35">
        <v>930</v>
      </c>
      <c r="U30" s="35">
        <v>0</v>
      </c>
      <c r="V30" s="35">
        <v>1637</v>
      </c>
      <c r="W30" s="35">
        <v>0</v>
      </c>
      <c r="X30" s="35">
        <v>4031</v>
      </c>
      <c r="Y30" s="35">
        <v>1</v>
      </c>
      <c r="Z30" s="35">
        <v>0</v>
      </c>
      <c r="AA30" s="35">
        <v>0</v>
      </c>
      <c r="AB30" s="36"/>
      <c r="AC30" s="36"/>
    </row>
    <row r="31" spans="2:29" ht="15" customHeight="1">
      <c r="B31" s="20" t="s">
        <v>21</v>
      </c>
      <c r="C31" s="35">
        <f t="shared" si="4"/>
        <v>19529</v>
      </c>
      <c r="D31" s="36">
        <f>SUM(F31,H31,J31,L31,N31,P31,R31,T31,V31,X31,Z31,'19.9 P2'!C31,)</f>
        <v>19529</v>
      </c>
      <c r="E31" s="36">
        <f>SUM(G31,I31,K31,M31,O31,Q31,S31,U31,W31,Y31,AA31,'19.9 P2'!D31)</f>
        <v>0</v>
      </c>
      <c r="F31" s="35">
        <v>1356</v>
      </c>
      <c r="G31" s="35">
        <v>0</v>
      </c>
      <c r="H31" s="35">
        <v>2086</v>
      </c>
      <c r="I31" s="35">
        <v>0</v>
      </c>
      <c r="J31" s="35">
        <v>8</v>
      </c>
      <c r="K31" s="35">
        <v>0</v>
      </c>
      <c r="L31" s="35">
        <v>5289</v>
      </c>
      <c r="M31" s="35">
        <v>0</v>
      </c>
      <c r="N31" s="35">
        <v>2017</v>
      </c>
      <c r="O31" s="35">
        <v>0</v>
      </c>
      <c r="P31" s="35">
        <v>302</v>
      </c>
      <c r="Q31" s="35">
        <v>0</v>
      </c>
      <c r="R31" s="35">
        <v>326</v>
      </c>
      <c r="S31" s="35">
        <v>0</v>
      </c>
      <c r="T31" s="35">
        <v>1909</v>
      </c>
      <c r="U31" s="35">
        <v>0</v>
      </c>
      <c r="V31" s="35">
        <v>3938</v>
      </c>
      <c r="W31" s="35">
        <v>0</v>
      </c>
      <c r="X31" s="35">
        <v>1854</v>
      </c>
      <c r="Y31" s="35">
        <v>0</v>
      </c>
      <c r="Z31" s="35">
        <v>35</v>
      </c>
      <c r="AA31" s="35">
        <v>0</v>
      </c>
      <c r="AB31" s="36"/>
      <c r="AC31" s="36"/>
    </row>
    <row r="32" spans="2:29" ht="15" customHeight="1">
      <c r="B32" s="20" t="s">
        <v>20</v>
      </c>
      <c r="C32" s="35">
        <f t="shared" si="4"/>
        <v>59497</v>
      </c>
      <c r="D32" s="36">
        <f>SUM(F32,H32,J32,L32,N32,P32,R32,T32,V32,X32,Z32,'19.9 P2'!C32,)</f>
        <v>57000</v>
      </c>
      <c r="E32" s="36">
        <f>SUM(G32,I32,K32,M32,O32,Q32,S32,U32,W32,Y32,AA32,'19.9 P2'!D32)</f>
        <v>2497</v>
      </c>
      <c r="F32" s="35">
        <v>4091</v>
      </c>
      <c r="G32" s="35">
        <v>0</v>
      </c>
      <c r="H32" s="35">
        <v>9735</v>
      </c>
      <c r="I32" s="35">
        <v>0</v>
      </c>
      <c r="J32" s="35">
        <v>6</v>
      </c>
      <c r="K32" s="35">
        <v>0</v>
      </c>
      <c r="L32" s="35">
        <v>14754</v>
      </c>
      <c r="M32" s="35">
        <v>0</v>
      </c>
      <c r="N32" s="35">
        <v>2917</v>
      </c>
      <c r="O32" s="35">
        <v>0</v>
      </c>
      <c r="P32" s="35">
        <v>623</v>
      </c>
      <c r="Q32" s="35">
        <v>0</v>
      </c>
      <c r="R32" s="35">
        <v>1330</v>
      </c>
      <c r="S32" s="35">
        <v>0</v>
      </c>
      <c r="T32" s="35">
        <v>2233</v>
      </c>
      <c r="U32" s="35">
        <v>0</v>
      </c>
      <c r="V32" s="35">
        <v>3688</v>
      </c>
      <c r="W32" s="35">
        <v>0</v>
      </c>
      <c r="X32" s="35">
        <v>15288</v>
      </c>
      <c r="Y32" s="35">
        <v>0</v>
      </c>
      <c r="Z32" s="35">
        <v>1401</v>
      </c>
      <c r="AA32" s="35">
        <v>2497</v>
      </c>
      <c r="AB32" s="36"/>
      <c r="AC32" s="36"/>
    </row>
    <row r="33" spans="2:29" ht="15" customHeight="1">
      <c r="B33" s="20" t="s">
        <v>19</v>
      </c>
      <c r="C33" s="35">
        <f t="shared" si="4"/>
        <v>17215</v>
      </c>
      <c r="D33" s="36">
        <f>SUM(F33,H33,J33,L33,N33,P33,R33,T33,V33,X33,Z33,'19.9 P2'!C33,)</f>
        <v>17193</v>
      </c>
      <c r="E33" s="36">
        <f>SUM(G33,I33,K33,M33,O33,Q33,S33,U33,W33,Y33,AA33,'19.9 P2'!D33)</f>
        <v>22</v>
      </c>
      <c r="F33" s="35">
        <v>345</v>
      </c>
      <c r="G33" s="35">
        <v>0</v>
      </c>
      <c r="H33" s="35">
        <v>1305</v>
      </c>
      <c r="I33" s="35">
        <v>22</v>
      </c>
      <c r="J33" s="35">
        <v>82</v>
      </c>
      <c r="K33" s="35">
        <v>0</v>
      </c>
      <c r="L33" s="35">
        <v>4117</v>
      </c>
      <c r="M33" s="35">
        <v>0</v>
      </c>
      <c r="N33" s="35">
        <v>795</v>
      </c>
      <c r="O33" s="35">
        <v>0</v>
      </c>
      <c r="P33" s="35">
        <v>2450</v>
      </c>
      <c r="Q33" s="35">
        <v>0</v>
      </c>
      <c r="R33" s="35">
        <v>1528</v>
      </c>
      <c r="S33" s="35">
        <v>0</v>
      </c>
      <c r="T33" s="35">
        <v>1074</v>
      </c>
      <c r="U33" s="35">
        <v>0</v>
      </c>
      <c r="V33" s="35">
        <v>2288</v>
      </c>
      <c r="W33" s="35">
        <v>0</v>
      </c>
      <c r="X33" s="35">
        <v>3168</v>
      </c>
      <c r="Y33" s="35">
        <v>0</v>
      </c>
      <c r="Z33" s="35">
        <v>41</v>
      </c>
      <c r="AA33" s="35">
        <v>0</v>
      </c>
      <c r="AB33" s="36"/>
      <c r="AC33" s="36"/>
    </row>
    <row r="34" spans="2:29" ht="15" customHeight="1">
      <c r="B34" s="20" t="s">
        <v>18</v>
      </c>
      <c r="C34" s="35">
        <f t="shared" si="4"/>
        <v>36744</v>
      </c>
      <c r="D34" s="36">
        <f>SUM(F34,H34,J34,L34,N34,P34,R34,T34,V34,X34,Z34,'19.9 P2'!C34,)</f>
        <v>36716</v>
      </c>
      <c r="E34" s="36">
        <f>SUM(G34,I34,K34,M34,O34,Q34,S34,U34,W34,Y34,AA34,'19.9 P2'!D34)</f>
        <v>28</v>
      </c>
      <c r="F34" s="35">
        <v>1554</v>
      </c>
      <c r="G34" s="35">
        <v>0</v>
      </c>
      <c r="H34" s="35">
        <v>6130</v>
      </c>
      <c r="I34" s="35">
        <v>4</v>
      </c>
      <c r="J34" s="35">
        <v>580</v>
      </c>
      <c r="K34" s="35">
        <v>1</v>
      </c>
      <c r="L34" s="35">
        <v>7426</v>
      </c>
      <c r="M34" s="35">
        <v>3</v>
      </c>
      <c r="N34" s="35">
        <v>2658</v>
      </c>
      <c r="O34" s="35">
        <v>2</v>
      </c>
      <c r="P34" s="35">
        <v>1249</v>
      </c>
      <c r="Q34" s="35">
        <v>0</v>
      </c>
      <c r="R34" s="35">
        <v>4067</v>
      </c>
      <c r="S34" s="35">
        <v>0</v>
      </c>
      <c r="T34" s="35">
        <v>3665</v>
      </c>
      <c r="U34" s="35">
        <v>1</v>
      </c>
      <c r="V34" s="35">
        <v>3229</v>
      </c>
      <c r="W34" s="35">
        <v>2</v>
      </c>
      <c r="X34" s="35">
        <v>5870</v>
      </c>
      <c r="Y34" s="35">
        <v>4</v>
      </c>
      <c r="Z34" s="35">
        <v>0</v>
      </c>
      <c r="AA34" s="35">
        <v>0</v>
      </c>
      <c r="AB34" s="36"/>
      <c r="AC34" s="36"/>
    </row>
    <row r="35" spans="2:29" ht="15" customHeight="1">
      <c r="B35" s="20" t="s">
        <v>37</v>
      </c>
      <c r="C35" s="35">
        <f t="shared" si="4"/>
        <v>84140</v>
      </c>
      <c r="D35" s="36">
        <f>SUM(F35,H35,J35,L35,N35,P35,R35,T35,V35,X35,Z35,'19.9 P2'!C35,)</f>
        <v>83805</v>
      </c>
      <c r="E35" s="36">
        <f>SUM(G35,I35,K35,M35,O35,Q35,S35,U35,W35,Y35,AA35,'19.9 P2'!D35)</f>
        <v>335</v>
      </c>
      <c r="F35" s="35">
        <v>1718</v>
      </c>
      <c r="G35" s="35">
        <v>2</v>
      </c>
      <c r="H35" s="35">
        <v>9588</v>
      </c>
      <c r="I35" s="35">
        <v>33</v>
      </c>
      <c r="J35" s="35">
        <v>5533</v>
      </c>
      <c r="K35" s="35">
        <v>0</v>
      </c>
      <c r="L35" s="35">
        <v>26552</v>
      </c>
      <c r="M35" s="35">
        <v>92</v>
      </c>
      <c r="N35" s="35">
        <v>5048</v>
      </c>
      <c r="O35" s="35">
        <v>8</v>
      </c>
      <c r="P35" s="35">
        <v>4492</v>
      </c>
      <c r="Q35" s="35">
        <v>15</v>
      </c>
      <c r="R35" s="35">
        <v>2096</v>
      </c>
      <c r="S35" s="35">
        <v>29</v>
      </c>
      <c r="T35" s="35">
        <v>5323</v>
      </c>
      <c r="U35" s="35">
        <v>14</v>
      </c>
      <c r="V35" s="35">
        <v>9803</v>
      </c>
      <c r="W35" s="35">
        <v>12</v>
      </c>
      <c r="X35" s="35">
        <v>11587</v>
      </c>
      <c r="Y35" s="35">
        <v>30</v>
      </c>
      <c r="Z35" s="35">
        <v>885</v>
      </c>
      <c r="AA35" s="35">
        <v>0</v>
      </c>
      <c r="AB35" s="36"/>
      <c r="AC35" s="36"/>
    </row>
    <row r="36" spans="2:29" ht="15" customHeight="1">
      <c r="B36" s="20" t="s">
        <v>17</v>
      </c>
      <c r="C36" s="35">
        <f t="shared" si="4"/>
        <v>28088</v>
      </c>
      <c r="D36" s="36">
        <f>SUM(F36,H36,J36,L36,N36,P36,R36,T36,V36,X36,Z36,'19.9 P2'!C36,)</f>
        <v>28039</v>
      </c>
      <c r="E36" s="36">
        <f>SUM(G36,I36,K36,M36,O36,Q36,S36,U36,W36,Y36,AA36,'19.9 P2'!D36)</f>
        <v>49</v>
      </c>
      <c r="F36" s="35">
        <v>1010</v>
      </c>
      <c r="G36" s="35">
        <v>0</v>
      </c>
      <c r="H36" s="35">
        <v>8730</v>
      </c>
      <c r="I36" s="35">
        <v>6</v>
      </c>
      <c r="J36" s="35">
        <v>0</v>
      </c>
      <c r="K36" s="35">
        <v>0</v>
      </c>
      <c r="L36" s="35">
        <v>8398</v>
      </c>
      <c r="M36" s="35">
        <v>0</v>
      </c>
      <c r="N36" s="35">
        <v>1257</v>
      </c>
      <c r="O36" s="35">
        <v>0</v>
      </c>
      <c r="P36" s="35">
        <v>1408</v>
      </c>
      <c r="Q36" s="35">
        <v>0</v>
      </c>
      <c r="R36" s="35">
        <v>1584</v>
      </c>
      <c r="S36" s="35">
        <v>0</v>
      </c>
      <c r="T36" s="35">
        <v>1477</v>
      </c>
      <c r="U36" s="35">
        <v>0</v>
      </c>
      <c r="V36" s="35">
        <v>3236</v>
      </c>
      <c r="W36" s="35">
        <v>0</v>
      </c>
      <c r="X36" s="35">
        <v>882</v>
      </c>
      <c r="Y36" s="35">
        <v>0</v>
      </c>
      <c r="Z36" s="35">
        <v>57</v>
      </c>
      <c r="AA36" s="35">
        <v>43</v>
      </c>
      <c r="AB36" s="36"/>
      <c r="AC36" s="36"/>
    </row>
    <row r="37" spans="2:29" ht="15" customHeight="1">
      <c r="B37" s="20" t="s">
        <v>16</v>
      </c>
      <c r="C37" s="35">
        <f t="shared" si="4"/>
        <v>39065</v>
      </c>
      <c r="D37" s="36">
        <f>SUM(F37,H37,J37,L37,N37,P37,R37,T37,V37,X37,Z37,'19.9 P2'!C37,)</f>
        <v>39060</v>
      </c>
      <c r="E37" s="36">
        <f>SUM(G37,I37,K37,M37,O37,Q37,S37,U37,W37,Y37,AA37,'19.9 P2'!D37)</f>
        <v>5</v>
      </c>
      <c r="F37" s="35">
        <v>2200</v>
      </c>
      <c r="G37" s="35">
        <v>0</v>
      </c>
      <c r="H37" s="35">
        <v>5156</v>
      </c>
      <c r="I37" s="35">
        <v>0</v>
      </c>
      <c r="J37" s="35">
        <v>0</v>
      </c>
      <c r="K37" s="35">
        <v>0</v>
      </c>
      <c r="L37" s="35">
        <v>19001</v>
      </c>
      <c r="M37" s="35">
        <v>5</v>
      </c>
      <c r="N37" s="35">
        <v>180</v>
      </c>
      <c r="O37" s="35">
        <v>0</v>
      </c>
      <c r="P37" s="35">
        <v>4322</v>
      </c>
      <c r="Q37" s="35">
        <v>0</v>
      </c>
      <c r="R37" s="35">
        <v>15</v>
      </c>
      <c r="S37" s="35">
        <v>0</v>
      </c>
      <c r="T37" s="35">
        <v>1685</v>
      </c>
      <c r="U37" s="35">
        <v>0</v>
      </c>
      <c r="V37" s="35">
        <v>3970</v>
      </c>
      <c r="W37" s="35">
        <v>0</v>
      </c>
      <c r="X37" s="35">
        <v>2531</v>
      </c>
      <c r="Y37" s="35">
        <v>0</v>
      </c>
      <c r="Z37" s="35">
        <v>0</v>
      </c>
      <c r="AA37" s="35">
        <v>0</v>
      </c>
      <c r="AB37" s="36"/>
      <c r="AC37" s="36"/>
    </row>
    <row r="38" spans="2:29" ht="15" customHeight="1">
      <c r="B38" s="20" t="s">
        <v>15</v>
      </c>
      <c r="C38" s="35">
        <f t="shared" si="4"/>
        <v>18429</v>
      </c>
      <c r="D38" s="36">
        <f>SUM(F38,H38,J38,L38,N38,P38,R38,T38,V38,X38,Z38,'19.9 P2'!C38,)</f>
        <v>18413</v>
      </c>
      <c r="E38" s="36">
        <f>SUM(G38,I38,K38,M38,O38,Q38,S38,U38,W38,Y38,AA38,'19.9 P2'!D38)</f>
        <v>16</v>
      </c>
      <c r="F38" s="35">
        <v>2052</v>
      </c>
      <c r="G38" s="35">
        <v>7</v>
      </c>
      <c r="H38" s="35">
        <v>2572</v>
      </c>
      <c r="I38" s="35">
        <v>0</v>
      </c>
      <c r="J38" s="35">
        <v>243</v>
      </c>
      <c r="K38" s="35">
        <v>0</v>
      </c>
      <c r="L38" s="35">
        <v>4888</v>
      </c>
      <c r="M38" s="35">
        <v>3</v>
      </c>
      <c r="N38" s="35">
        <v>2445</v>
      </c>
      <c r="O38" s="35">
        <v>4</v>
      </c>
      <c r="P38" s="35">
        <v>502</v>
      </c>
      <c r="Q38" s="35">
        <v>0</v>
      </c>
      <c r="R38" s="35">
        <v>693</v>
      </c>
      <c r="S38" s="35">
        <v>0</v>
      </c>
      <c r="T38" s="35">
        <v>1226</v>
      </c>
      <c r="U38" s="35">
        <v>1</v>
      </c>
      <c r="V38" s="35">
        <v>1556</v>
      </c>
      <c r="W38" s="35">
        <v>0</v>
      </c>
      <c r="X38" s="35">
        <v>2189</v>
      </c>
      <c r="Y38" s="35">
        <v>1</v>
      </c>
      <c r="Z38" s="35">
        <v>47</v>
      </c>
      <c r="AA38" s="35">
        <v>0</v>
      </c>
      <c r="AB38" s="36"/>
      <c r="AC38" s="36"/>
    </row>
    <row r="39" spans="2:29" ht="15" customHeight="1">
      <c r="B39" s="20" t="s">
        <v>14</v>
      </c>
      <c r="C39" s="35">
        <f t="shared" si="4"/>
        <v>25389</v>
      </c>
      <c r="D39" s="36">
        <f>SUM(F39,H39,J39,L39,N39,P39,R39,T39,V39,X39,Z39,'19.9 P2'!C39,)</f>
        <v>25321</v>
      </c>
      <c r="E39" s="36">
        <f>SUM(G39,I39,K39,M39,O39,Q39,S39,U39,W39,Y39,AA39,'19.9 P2'!D39)</f>
        <v>68</v>
      </c>
      <c r="F39" s="35">
        <v>323</v>
      </c>
      <c r="G39" s="35">
        <v>0</v>
      </c>
      <c r="H39" s="35">
        <v>3293</v>
      </c>
      <c r="I39" s="35">
        <v>8</v>
      </c>
      <c r="J39" s="35">
        <v>3066</v>
      </c>
      <c r="K39" s="35">
        <v>0</v>
      </c>
      <c r="L39" s="35">
        <v>3210</v>
      </c>
      <c r="M39" s="35">
        <v>8</v>
      </c>
      <c r="N39" s="35">
        <v>443</v>
      </c>
      <c r="O39" s="35">
        <v>2</v>
      </c>
      <c r="P39" s="35">
        <v>699</v>
      </c>
      <c r="Q39" s="35">
        <v>0</v>
      </c>
      <c r="R39" s="35">
        <v>887</v>
      </c>
      <c r="S39" s="35">
        <v>0</v>
      </c>
      <c r="T39" s="35">
        <v>1929</v>
      </c>
      <c r="U39" s="35">
        <v>0</v>
      </c>
      <c r="V39" s="35">
        <v>2884</v>
      </c>
      <c r="W39" s="35">
        <v>24</v>
      </c>
      <c r="X39" s="35">
        <v>5010</v>
      </c>
      <c r="Y39" s="35">
        <v>26</v>
      </c>
      <c r="Z39" s="35">
        <v>0</v>
      </c>
      <c r="AA39" s="35">
        <v>0</v>
      </c>
      <c r="AB39" s="36"/>
      <c r="AC39" s="36"/>
    </row>
    <row r="40" spans="2:29" ht="15" customHeight="1">
      <c r="B40" s="20" t="s">
        <v>13</v>
      </c>
      <c r="C40" s="35">
        <f t="shared" si="4"/>
        <v>55164</v>
      </c>
      <c r="D40" s="36">
        <f>SUM(F40,H40,J40,L40,N40,P40,R40,T40,V40,X40,Z40,'19.9 P2'!C40,)</f>
        <v>55159</v>
      </c>
      <c r="E40" s="36">
        <f>SUM(G40,I40,K40,M40,O40,Q40,S40,U40,W40,Y40,AA40,'19.9 P2'!D40)</f>
        <v>5</v>
      </c>
      <c r="F40" s="35">
        <v>9459</v>
      </c>
      <c r="G40" s="35">
        <v>0</v>
      </c>
      <c r="H40" s="35">
        <v>10096</v>
      </c>
      <c r="I40" s="35">
        <v>0</v>
      </c>
      <c r="J40" s="35">
        <v>505</v>
      </c>
      <c r="K40" s="35">
        <v>0</v>
      </c>
      <c r="L40" s="35">
        <v>12322</v>
      </c>
      <c r="M40" s="35">
        <v>0</v>
      </c>
      <c r="N40" s="35">
        <v>3975</v>
      </c>
      <c r="O40" s="35">
        <v>0</v>
      </c>
      <c r="P40" s="35">
        <v>1604</v>
      </c>
      <c r="Q40" s="35">
        <v>0</v>
      </c>
      <c r="R40" s="35">
        <v>3974</v>
      </c>
      <c r="S40" s="35">
        <v>0</v>
      </c>
      <c r="T40" s="35">
        <v>2594</v>
      </c>
      <c r="U40" s="35">
        <v>0</v>
      </c>
      <c r="V40" s="35">
        <v>4127</v>
      </c>
      <c r="W40" s="35">
        <v>3</v>
      </c>
      <c r="X40" s="35">
        <v>3322</v>
      </c>
      <c r="Y40" s="35">
        <v>0</v>
      </c>
      <c r="Z40" s="35">
        <v>2293</v>
      </c>
      <c r="AA40" s="35">
        <v>2</v>
      </c>
      <c r="AB40" s="36"/>
      <c r="AC40" s="36"/>
    </row>
    <row r="41" spans="2:29" ht="15" customHeight="1">
      <c r="B41" s="20" t="s">
        <v>12</v>
      </c>
      <c r="C41" s="35">
        <f t="shared" si="4"/>
        <v>34299</v>
      </c>
      <c r="D41" s="36">
        <f>SUM(F41,H41,J41,L41,N41,P41,R41,T41,V41,X41,Z41,'19.9 P2'!C41,)</f>
        <v>33715</v>
      </c>
      <c r="E41" s="36">
        <f>SUM(G41,I41,K41,M41,O41,Q41,S41,U41,W41,Y41,AA41,'19.9 P2'!D41)</f>
        <v>584</v>
      </c>
      <c r="F41" s="35">
        <v>1795</v>
      </c>
      <c r="G41" s="35">
        <v>0</v>
      </c>
      <c r="H41" s="35">
        <v>6638</v>
      </c>
      <c r="I41" s="35">
        <v>38</v>
      </c>
      <c r="J41" s="35">
        <v>307</v>
      </c>
      <c r="K41" s="35">
        <v>1</v>
      </c>
      <c r="L41" s="35">
        <v>8288</v>
      </c>
      <c r="M41" s="35">
        <v>39</v>
      </c>
      <c r="N41" s="35">
        <v>1859</v>
      </c>
      <c r="O41" s="35">
        <v>21</v>
      </c>
      <c r="P41" s="35">
        <v>1561</v>
      </c>
      <c r="Q41" s="35">
        <v>1</v>
      </c>
      <c r="R41" s="35">
        <v>1292</v>
      </c>
      <c r="S41" s="35">
        <v>18</v>
      </c>
      <c r="T41" s="35">
        <v>2114</v>
      </c>
      <c r="U41" s="35">
        <v>2</v>
      </c>
      <c r="V41" s="35">
        <v>2874</v>
      </c>
      <c r="W41" s="35">
        <v>15</v>
      </c>
      <c r="X41" s="35">
        <v>3306</v>
      </c>
      <c r="Y41" s="35">
        <v>26</v>
      </c>
      <c r="Z41" s="35">
        <v>1226</v>
      </c>
      <c r="AA41" s="35">
        <v>423</v>
      </c>
      <c r="AB41" s="36"/>
      <c r="AC41" s="36"/>
    </row>
    <row r="42" spans="2:29" ht="15" customHeight="1">
      <c r="B42" s="20" t="s">
        <v>11</v>
      </c>
      <c r="C42" s="35">
        <f t="shared" si="4"/>
        <v>24418</v>
      </c>
      <c r="D42" s="36">
        <f>SUM(F42,H42,J42,L42,N42,P42,R42,T42,V42,X42,Z42,'19.9 P2'!C42,)</f>
        <v>24417</v>
      </c>
      <c r="E42" s="36">
        <f>SUM(G42,I42,K42,M42,O42,Q42,S42,U42,W42,Y42,AA42,'19.9 P2'!D42)</f>
        <v>1</v>
      </c>
      <c r="F42" s="35">
        <v>427</v>
      </c>
      <c r="G42" s="35">
        <v>0</v>
      </c>
      <c r="H42" s="35">
        <v>7146</v>
      </c>
      <c r="I42" s="35">
        <v>0</v>
      </c>
      <c r="J42" s="35">
        <v>269</v>
      </c>
      <c r="K42" s="35">
        <v>0</v>
      </c>
      <c r="L42" s="35">
        <v>4999</v>
      </c>
      <c r="M42" s="35">
        <v>0</v>
      </c>
      <c r="N42" s="35">
        <v>945</v>
      </c>
      <c r="O42" s="35">
        <v>0</v>
      </c>
      <c r="P42" s="35">
        <v>1506</v>
      </c>
      <c r="Q42" s="35">
        <v>0</v>
      </c>
      <c r="R42" s="35">
        <v>542</v>
      </c>
      <c r="S42" s="35">
        <v>1</v>
      </c>
      <c r="T42" s="35">
        <v>688</v>
      </c>
      <c r="U42" s="35">
        <v>0</v>
      </c>
      <c r="V42" s="35">
        <v>1610</v>
      </c>
      <c r="W42" s="35">
        <v>0</v>
      </c>
      <c r="X42" s="35">
        <v>5824</v>
      </c>
      <c r="Y42" s="35">
        <v>0</v>
      </c>
      <c r="Z42" s="35">
        <v>461</v>
      </c>
      <c r="AA42" s="35">
        <v>0</v>
      </c>
      <c r="AB42" s="36"/>
      <c r="AC42" s="36"/>
    </row>
    <row r="43" spans="2:29" ht="15" customHeight="1">
      <c r="B43" s="20" t="s">
        <v>10</v>
      </c>
      <c r="C43" s="35">
        <f t="shared" si="4"/>
        <v>7925</v>
      </c>
      <c r="D43" s="36">
        <f>SUM(F43,H43,J43,L43,N43,P43,R43,T43,V43,X43,Z43,'19.9 P2'!C43,)</f>
        <v>7925</v>
      </c>
      <c r="E43" s="36">
        <f>SUM(G43,I43,K43,M43,O43,Q43,S43,U43,W43,Y43,AA43,'19.9 P2'!D43)</f>
        <v>0</v>
      </c>
      <c r="F43" s="35">
        <v>54</v>
      </c>
      <c r="G43" s="35">
        <v>0</v>
      </c>
      <c r="H43" s="35">
        <v>530</v>
      </c>
      <c r="I43" s="35">
        <v>0</v>
      </c>
      <c r="J43" s="35">
        <v>43</v>
      </c>
      <c r="K43" s="35">
        <v>0</v>
      </c>
      <c r="L43" s="35">
        <v>1910</v>
      </c>
      <c r="M43" s="35">
        <v>0</v>
      </c>
      <c r="N43" s="35">
        <v>770</v>
      </c>
      <c r="O43" s="35">
        <v>0</v>
      </c>
      <c r="P43" s="35">
        <v>155</v>
      </c>
      <c r="Q43" s="35">
        <v>0</v>
      </c>
      <c r="R43" s="35">
        <v>823</v>
      </c>
      <c r="S43" s="35">
        <v>0</v>
      </c>
      <c r="T43" s="35">
        <v>1077</v>
      </c>
      <c r="U43" s="35">
        <v>0</v>
      </c>
      <c r="V43" s="35">
        <v>1081</v>
      </c>
      <c r="W43" s="35">
        <v>0</v>
      </c>
      <c r="X43" s="35">
        <v>1352</v>
      </c>
      <c r="Y43" s="35">
        <v>0</v>
      </c>
      <c r="Z43" s="35">
        <v>0</v>
      </c>
      <c r="AA43" s="35">
        <v>0</v>
      </c>
      <c r="AB43" s="36"/>
      <c r="AC43" s="36"/>
    </row>
    <row r="44" spans="2:29" ht="15" customHeight="1">
      <c r="B44" s="20" t="s">
        <v>9</v>
      </c>
      <c r="C44" s="35">
        <f t="shared" si="4"/>
        <v>16569</v>
      </c>
      <c r="D44" s="36">
        <f>SUM(F44,H44,J44,L44,N44,P44,R44,T44,V44,X44,Z44,'19.9 P2'!C44,)</f>
        <v>16543</v>
      </c>
      <c r="E44" s="36">
        <f>SUM(G44,I44,K44,M44,O44,Q44,S44,U44,W44,Y44,AA44,'19.9 P2'!D44)</f>
        <v>26</v>
      </c>
      <c r="F44" s="35">
        <v>546</v>
      </c>
      <c r="G44" s="35">
        <v>0</v>
      </c>
      <c r="H44" s="35">
        <v>2379</v>
      </c>
      <c r="I44" s="35">
        <v>17</v>
      </c>
      <c r="J44" s="35">
        <v>148</v>
      </c>
      <c r="K44" s="35">
        <v>0</v>
      </c>
      <c r="L44" s="35">
        <v>5686</v>
      </c>
      <c r="M44" s="35">
        <v>1</v>
      </c>
      <c r="N44" s="35">
        <v>673</v>
      </c>
      <c r="O44" s="35">
        <v>0</v>
      </c>
      <c r="P44" s="35">
        <v>468</v>
      </c>
      <c r="Q44" s="35">
        <v>0</v>
      </c>
      <c r="R44" s="35">
        <v>945</v>
      </c>
      <c r="S44" s="35">
        <v>3</v>
      </c>
      <c r="T44" s="35">
        <v>815</v>
      </c>
      <c r="U44" s="35">
        <v>0</v>
      </c>
      <c r="V44" s="35">
        <v>2755</v>
      </c>
      <c r="W44" s="35">
        <v>1</v>
      </c>
      <c r="X44" s="35">
        <v>2128</v>
      </c>
      <c r="Y44" s="35">
        <v>4</v>
      </c>
      <c r="Z44" s="35">
        <v>0</v>
      </c>
      <c r="AA44" s="35">
        <v>0</v>
      </c>
      <c r="AB44" s="36"/>
      <c r="AC44" s="36"/>
    </row>
    <row r="45" spans="2:29" ht="15" customHeight="1">
      <c r="B45" s="20" t="s">
        <v>8</v>
      </c>
      <c r="C45" s="35">
        <f t="shared" si="4"/>
        <v>58135</v>
      </c>
      <c r="D45" s="36">
        <f>SUM(F45,H45,J45,L45,N45,P45,R45,T45,V45,X45,Z45,'19.9 P2'!C45,)</f>
        <v>57918</v>
      </c>
      <c r="E45" s="36">
        <f>SUM(G45,I45,K45,M45,O45,Q45,S45,U45,W45,Y45,AA45,'19.9 P2'!D45)</f>
        <v>217</v>
      </c>
      <c r="F45" s="35">
        <v>3534</v>
      </c>
      <c r="G45" s="35">
        <v>4</v>
      </c>
      <c r="H45" s="35">
        <v>13879</v>
      </c>
      <c r="I45" s="35">
        <v>93</v>
      </c>
      <c r="J45" s="35">
        <v>8</v>
      </c>
      <c r="K45" s="35">
        <v>0</v>
      </c>
      <c r="L45" s="35">
        <v>16024</v>
      </c>
      <c r="M45" s="35">
        <v>100</v>
      </c>
      <c r="N45" s="35">
        <v>4970</v>
      </c>
      <c r="O45" s="35">
        <v>0</v>
      </c>
      <c r="P45" s="35">
        <v>2206</v>
      </c>
      <c r="Q45" s="35">
        <v>0</v>
      </c>
      <c r="R45" s="35">
        <v>1331</v>
      </c>
      <c r="S45" s="35">
        <v>3</v>
      </c>
      <c r="T45" s="35">
        <v>4301</v>
      </c>
      <c r="U45" s="35">
        <v>4</v>
      </c>
      <c r="V45" s="35">
        <v>6615</v>
      </c>
      <c r="W45" s="35">
        <v>12</v>
      </c>
      <c r="X45" s="35">
        <v>4913</v>
      </c>
      <c r="Y45" s="35">
        <v>1</v>
      </c>
      <c r="Z45" s="35">
        <v>36</v>
      </c>
      <c r="AA45" s="35">
        <v>0</v>
      </c>
      <c r="AB45" s="36"/>
      <c r="AC45" s="36"/>
    </row>
    <row r="46" spans="2:29" ht="15" customHeight="1">
      <c r="B46" s="20" t="s">
        <v>7</v>
      </c>
      <c r="C46" s="35">
        <f t="shared" si="4"/>
        <v>8511</v>
      </c>
      <c r="D46" s="36">
        <f>SUM(F46,H46,J46,L46,N46,P46,R46,T46,V46,X46,Z46,'19.9 P2'!C46,)</f>
        <v>8452</v>
      </c>
      <c r="E46" s="36">
        <f>SUM(G46,I46,K46,M46,O46,Q46,S46,U46,W46,Y46,AA46,'19.9 P2'!D46)</f>
        <v>59</v>
      </c>
      <c r="F46" s="35">
        <v>255</v>
      </c>
      <c r="G46" s="35">
        <v>3</v>
      </c>
      <c r="H46" s="35">
        <v>1418</v>
      </c>
      <c r="I46" s="35">
        <v>9</v>
      </c>
      <c r="J46" s="35">
        <v>0</v>
      </c>
      <c r="K46" s="35">
        <v>0</v>
      </c>
      <c r="L46" s="35">
        <v>1883</v>
      </c>
      <c r="M46" s="35">
        <v>10</v>
      </c>
      <c r="N46" s="35">
        <v>185</v>
      </c>
      <c r="O46" s="35">
        <v>0</v>
      </c>
      <c r="P46" s="35">
        <v>1063</v>
      </c>
      <c r="Q46" s="35">
        <v>1</v>
      </c>
      <c r="R46" s="35">
        <v>359</v>
      </c>
      <c r="S46" s="35">
        <v>5</v>
      </c>
      <c r="T46" s="35">
        <v>694</v>
      </c>
      <c r="U46" s="35">
        <v>2</v>
      </c>
      <c r="V46" s="35">
        <v>1929</v>
      </c>
      <c r="W46" s="35">
        <v>2</v>
      </c>
      <c r="X46" s="35">
        <v>289</v>
      </c>
      <c r="Y46" s="35">
        <v>27</v>
      </c>
      <c r="Z46" s="35">
        <v>377</v>
      </c>
      <c r="AA46" s="35">
        <v>0</v>
      </c>
      <c r="AB46" s="36"/>
      <c r="AC46" s="36"/>
    </row>
    <row r="47" spans="2:29" ht="15" customHeight="1">
      <c r="B47" s="20" t="s">
        <v>6</v>
      </c>
      <c r="C47" s="35">
        <f t="shared" si="4"/>
        <v>3311</v>
      </c>
      <c r="D47" s="36">
        <f>SUM(F47,H47,J47,L47,N47,P47,R47,T47,V47,X47,Z47,'19.9 P2'!C47,)</f>
        <v>3307</v>
      </c>
      <c r="E47" s="36">
        <f>SUM(G47,I47,K47,M47,O47,Q47,S47,U47,W47,Y47,AA47,'19.9 P2'!D47)</f>
        <v>4</v>
      </c>
      <c r="F47" s="35">
        <v>65</v>
      </c>
      <c r="G47" s="35">
        <v>0</v>
      </c>
      <c r="H47" s="35">
        <v>490</v>
      </c>
      <c r="I47" s="35">
        <v>0</v>
      </c>
      <c r="J47" s="35">
        <v>0</v>
      </c>
      <c r="K47" s="35">
        <v>0</v>
      </c>
      <c r="L47" s="35">
        <v>1465</v>
      </c>
      <c r="M47" s="35">
        <v>2</v>
      </c>
      <c r="N47" s="35">
        <v>236</v>
      </c>
      <c r="O47" s="35">
        <v>0</v>
      </c>
      <c r="P47" s="35">
        <v>308</v>
      </c>
      <c r="Q47" s="35">
        <v>2</v>
      </c>
      <c r="R47" s="35">
        <v>34</v>
      </c>
      <c r="S47" s="35">
        <v>0</v>
      </c>
      <c r="T47" s="35">
        <v>0</v>
      </c>
      <c r="U47" s="35">
        <v>0</v>
      </c>
      <c r="V47" s="35">
        <v>318</v>
      </c>
      <c r="W47" s="35">
        <v>0</v>
      </c>
      <c r="X47" s="35">
        <v>391</v>
      </c>
      <c r="Y47" s="35">
        <v>0</v>
      </c>
      <c r="Z47" s="35">
        <v>0</v>
      </c>
      <c r="AA47" s="35">
        <v>0</v>
      </c>
      <c r="AB47" s="36"/>
      <c r="AC47" s="36"/>
    </row>
    <row r="48" spans="2:29" ht="15" customHeight="1">
      <c r="B48" s="20" t="s">
        <v>5</v>
      </c>
      <c r="C48" s="35">
        <f t="shared" si="4"/>
        <v>20489</v>
      </c>
      <c r="D48" s="36">
        <f>SUM(F48,H48,J48,L48,N48,P48,R48,T48,V48,X48,Z48,'19.9 P2'!C48,)</f>
        <v>20471</v>
      </c>
      <c r="E48" s="36">
        <f>SUM(G48,I48,K48,M48,O48,Q48,S48,U48,W48,Y48,AA48,'19.9 P2'!D48)</f>
        <v>18</v>
      </c>
      <c r="F48" s="35">
        <v>347</v>
      </c>
      <c r="G48" s="35">
        <v>0</v>
      </c>
      <c r="H48" s="35">
        <v>1525</v>
      </c>
      <c r="I48" s="35">
        <v>0</v>
      </c>
      <c r="J48" s="35">
        <v>210</v>
      </c>
      <c r="K48" s="35">
        <v>0</v>
      </c>
      <c r="L48" s="35">
        <v>3624</v>
      </c>
      <c r="M48" s="35">
        <v>0</v>
      </c>
      <c r="N48" s="35">
        <v>1548</v>
      </c>
      <c r="O48" s="35">
        <v>0</v>
      </c>
      <c r="P48" s="35">
        <v>154</v>
      </c>
      <c r="Q48" s="35">
        <v>0</v>
      </c>
      <c r="R48" s="35">
        <v>2697</v>
      </c>
      <c r="S48" s="35">
        <v>0</v>
      </c>
      <c r="T48" s="35">
        <v>2578</v>
      </c>
      <c r="U48" s="35">
        <v>0</v>
      </c>
      <c r="V48" s="35">
        <v>4002</v>
      </c>
      <c r="W48" s="35">
        <v>1</v>
      </c>
      <c r="X48" s="35">
        <v>2972</v>
      </c>
      <c r="Y48" s="35">
        <v>0</v>
      </c>
      <c r="Z48" s="35">
        <v>381</v>
      </c>
      <c r="AA48" s="35">
        <v>17</v>
      </c>
      <c r="AB48" s="36"/>
      <c r="AC48" s="36"/>
    </row>
    <row r="49" spans="2:29" ht="15" customHeight="1">
      <c r="B49" s="20" t="s">
        <v>4</v>
      </c>
      <c r="C49" s="35">
        <f t="shared" si="4"/>
        <v>10527</v>
      </c>
      <c r="D49" s="36">
        <f>SUM(F49,H49,J49,L49,N49,P49,R49,T49,V49,X49,Z49,'19.9 P2'!C49,)</f>
        <v>10527</v>
      </c>
      <c r="E49" s="36">
        <f>SUM(G49,I49,K49,M49,O49,Q49,S49,U49,W49,Y49,AA49,'19.9 P2'!D49)</f>
        <v>0</v>
      </c>
      <c r="F49" s="35">
        <v>710</v>
      </c>
      <c r="G49" s="35">
        <v>0</v>
      </c>
      <c r="H49" s="35">
        <v>2333</v>
      </c>
      <c r="I49" s="35">
        <v>0</v>
      </c>
      <c r="J49" s="35">
        <v>103</v>
      </c>
      <c r="K49" s="35">
        <v>0</v>
      </c>
      <c r="L49" s="35">
        <v>2756</v>
      </c>
      <c r="M49" s="35">
        <v>0</v>
      </c>
      <c r="N49" s="35">
        <v>626</v>
      </c>
      <c r="O49" s="35">
        <v>0</v>
      </c>
      <c r="P49" s="35">
        <v>874</v>
      </c>
      <c r="Q49" s="35">
        <v>0</v>
      </c>
      <c r="R49" s="35">
        <v>798</v>
      </c>
      <c r="S49" s="35">
        <v>0</v>
      </c>
      <c r="T49" s="35">
        <v>594</v>
      </c>
      <c r="U49" s="35">
        <v>0</v>
      </c>
      <c r="V49" s="35">
        <v>895</v>
      </c>
      <c r="W49" s="35">
        <v>0</v>
      </c>
      <c r="X49" s="35">
        <v>838</v>
      </c>
      <c r="Y49" s="35">
        <v>0</v>
      </c>
      <c r="Z49" s="35">
        <v>0</v>
      </c>
      <c r="AA49" s="35">
        <v>0</v>
      </c>
      <c r="AB49" s="36"/>
      <c r="AC49" s="36"/>
    </row>
    <row r="50" spans="2:29" ht="15" customHeight="1">
      <c r="B50" s="20" t="s">
        <v>3</v>
      </c>
      <c r="C50" s="35">
        <f t="shared" si="4"/>
        <v>63332</v>
      </c>
      <c r="D50" s="36">
        <f>SUM(F50,H50,J50,L50,N50,P50,R50,T50,V50,X50,Z50,'19.9 P2'!C50,)</f>
        <v>62707</v>
      </c>
      <c r="E50" s="36">
        <f>SUM(G50,I50,K50,M50,O50,Q50,S50,U50,W50,Y50,AA50,'19.9 P2'!D50)</f>
        <v>625</v>
      </c>
      <c r="F50" s="35">
        <v>529</v>
      </c>
      <c r="G50" s="35">
        <v>12</v>
      </c>
      <c r="H50" s="35">
        <v>16162</v>
      </c>
      <c r="I50" s="35">
        <v>138</v>
      </c>
      <c r="J50" s="35">
        <v>215</v>
      </c>
      <c r="K50" s="35">
        <v>0</v>
      </c>
      <c r="L50" s="35">
        <v>16145</v>
      </c>
      <c r="M50" s="35">
        <v>108</v>
      </c>
      <c r="N50" s="35">
        <v>3455</v>
      </c>
      <c r="O50" s="35">
        <v>122</v>
      </c>
      <c r="P50" s="35">
        <v>2556</v>
      </c>
      <c r="Q50" s="35">
        <v>33</v>
      </c>
      <c r="R50" s="35">
        <v>3559</v>
      </c>
      <c r="S50" s="35">
        <v>1</v>
      </c>
      <c r="T50" s="35">
        <v>5374</v>
      </c>
      <c r="U50" s="35">
        <v>2</v>
      </c>
      <c r="V50" s="35">
        <v>6847</v>
      </c>
      <c r="W50" s="35">
        <v>41</v>
      </c>
      <c r="X50" s="35">
        <v>6815</v>
      </c>
      <c r="Y50" s="35">
        <v>4</v>
      </c>
      <c r="Z50" s="35">
        <v>839</v>
      </c>
      <c r="AA50" s="35">
        <v>164</v>
      </c>
      <c r="AB50" s="36"/>
      <c r="AC50" s="36"/>
    </row>
    <row r="51" spans="2:29" ht="15" customHeight="1">
      <c r="B51" s="20" t="s">
        <v>2</v>
      </c>
      <c r="C51" s="35">
        <f t="shared" si="4"/>
        <v>24545</v>
      </c>
      <c r="D51" s="36">
        <f>SUM(F51,H51,J51,L51,N51,P51,R51,T51,V51,X51,Z51,'19.9 P2'!C51,)</f>
        <v>24532</v>
      </c>
      <c r="E51" s="36">
        <f>SUM(G51,I51,K51,M51,O51,Q51,S51,U51,W51,Y51,AA51,'19.9 P2'!D51)</f>
        <v>13</v>
      </c>
      <c r="F51" s="35">
        <v>784</v>
      </c>
      <c r="G51" s="35">
        <v>0</v>
      </c>
      <c r="H51" s="35">
        <v>8558</v>
      </c>
      <c r="I51" s="35">
        <v>0</v>
      </c>
      <c r="J51" s="35">
        <v>1943</v>
      </c>
      <c r="K51" s="35">
        <v>0</v>
      </c>
      <c r="L51" s="35">
        <v>3991</v>
      </c>
      <c r="M51" s="35">
        <v>0</v>
      </c>
      <c r="N51" s="35">
        <v>1371</v>
      </c>
      <c r="O51" s="35">
        <v>0</v>
      </c>
      <c r="P51" s="35">
        <v>2891</v>
      </c>
      <c r="Q51" s="35">
        <v>0</v>
      </c>
      <c r="R51" s="35">
        <v>665</v>
      </c>
      <c r="S51" s="35">
        <v>0</v>
      </c>
      <c r="T51" s="35">
        <v>1555</v>
      </c>
      <c r="U51" s="35">
        <v>0</v>
      </c>
      <c r="V51" s="35">
        <v>1586</v>
      </c>
      <c r="W51" s="35">
        <v>0</v>
      </c>
      <c r="X51" s="35">
        <v>780</v>
      </c>
      <c r="Y51" s="35">
        <v>1</v>
      </c>
      <c r="Z51" s="35">
        <v>408</v>
      </c>
      <c r="AA51" s="35">
        <v>12</v>
      </c>
      <c r="AB51" s="36"/>
      <c r="AC51" s="36"/>
    </row>
    <row r="52" spans="2:29" ht="15" customHeight="1">
      <c r="B52" s="20" t="s">
        <v>1</v>
      </c>
      <c r="C52" s="35">
        <f t="shared" si="4"/>
        <v>12479</v>
      </c>
      <c r="D52" s="36">
        <f>SUM(F52,H52,J52,L52,N52,P52,R52,T52,V52,X52,Z52,'19.9 P2'!C52,)</f>
        <v>12469</v>
      </c>
      <c r="E52" s="36">
        <f>SUM(G52,I52,K52,M52,O52,Q52,S52,U52,W52,Y52,AA52,'19.9 P2'!D52)</f>
        <v>10</v>
      </c>
      <c r="F52" s="35">
        <v>384</v>
      </c>
      <c r="G52" s="35">
        <v>0</v>
      </c>
      <c r="H52" s="35">
        <v>45</v>
      </c>
      <c r="I52" s="35">
        <v>0</v>
      </c>
      <c r="J52" s="35">
        <v>0</v>
      </c>
      <c r="K52" s="35">
        <v>0</v>
      </c>
      <c r="L52" s="35">
        <v>3410</v>
      </c>
      <c r="M52" s="35">
        <v>0</v>
      </c>
      <c r="N52" s="35">
        <v>1246</v>
      </c>
      <c r="O52" s="35">
        <v>0</v>
      </c>
      <c r="P52" s="35">
        <v>1483</v>
      </c>
      <c r="Q52" s="35">
        <v>0</v>
      </c>
      <c r="R52" s="35">
        <v>1300</v>
      </c>
      <c r="S52" s="35">
        <v>0</v>
      </c>
      <c r="T52" s="35">
        <v>835</v>
      </c>
      <c r="U52" s="35">
        <v>0</v>
      </c>
      <c r="V52" s="35">
        <v>2765</v>
      </c>
      <c r="W52" s="35">
        <v>0</v>
      </c>
      <c r="X52" s="35">
        <v>754</v>
      </c>
      <c r="Y52" s="35">
        <v>0</v>
      </c>
      <c r="Z52" s="35">
        <v>229</v>
      </c>
      <c r="AA52" s="35">
        <v>0</v>
      </c>
      <c r="AB52" s="36"/>
      <c r="AC52" s="36"/>
    </row>
    <row r="53" spans="2:29" ht="15" customHeight="1">
      <c r="B53" s="20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/>
      <c r="AC53" s="36"/>
    </row>
    <row r="54" spans="2:29" ht="15" customHeight="1">
      <c r="B54" s="21" t="s">
        <v>36</v>
      </c>
      <c r="C54" s="33">
        <f>SUM(C56:C57)</f>
        <v>5545</v>
      </c>
      <c r="D54" s="33">
        <f aca="true" t="shared" si="5" ref="D54:AA54">SUM(D56:D57)</f>
        <v>5545</v>
      </c>
      <c r="E54" s="33">
        <f t="shared" si="5"/>
        <v>0</v>
      </c>
      <c r="F54" s="33">
        <f t="shared" si="5"/>
        <v>25</v>
      </c>
      <c r="G54" s="33">
        <f t="shared" si="5"/>
        <v>0</v>
      </c>
      <c r="H54" s="33">
        <f t="shared" si="5"/>
        <v>298</v>
      </c>
      <c r="I54" s="33">
        <f t="shared" si="5"/>
        <v>0</v>
      </c>
      <c r="J54" s="33">
        <f t="shared" si="5"/>
        <v>17</v>
      </c>
      <c r="K54" s="33">
        <f t="shared" si="5"/>
        <v>0</v>
      </c>
      <c r="L54" s="33">
        <f t="shared" si="5"/>
        <v>181</v>
      </c>
      <c r="M54" s="33">
        <f t="shared" si="5"/>
        <v>0</v>
      </c>
      <c r="N54" s="33">
        <f t="shared" si="5"/>
        <v>58</v>
      </c>
      <c r="O54" s="33">
        <f t="shared" si="5"/>
        <v>0</v>
      </c>
      <c r="P54" s="33">
        <f t="shared" si="5"/>
        <v>398</v>
      </c>
      <c r="Q54" s="33">
        <f t="shared" si="5"/>
        <v>0</v>
      </c>
      <c r="R54" s="33">
        <f t="shared" si="5"/>
        <v>224</v>
      </c>
      <c r="S54" s="33">
        <f t="shared" si="5"/>
        <v>0</v>
      </c>
      <c r="T54" s="33">
        <f t="shared" si="5"/>
        <v>64</v>
      </c>
      <c r="U54" s="33">
        <f t="shared" si="5"/>
        <v>0</v>
      </c>
      <c r="V54" s="33">
        <f t="shared" si="5"/>
        <v>394</v>
      </c>
      <c r="W54" s="33">
        <f t="shared" si="5"/>
        <v>0</v>
      </c>
      <c r="X54" s="33">
        <f t="shared" si="5"/>
        <v>286</v>
      </c>
      <c r="Y54" s="33">
        <f t="shared" si="5"/>
        <v>0</v>
      </c>
      <c r="Z54" s="33">
        <f t="shared" si="5"/>
        <v>0</v>
      </c>
      <c r="AA54" s="33">
        <f t="shared" si="5"/>
        <v>0</v>
      </c>
      <c r="AB54" s="36"/>
      <c r="AC54" s="36"/>
    </row>
    <row r="55" spans="2:29" ht="15" customHeight="1">
      <c r="B55" s="1"/>
      <c r="C55" s="37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36"/>
    </row>
    <row r="56" spans="2:29" ht="15" customHeight="1">
      <c r="B56" s="1" t="s">
        <v>35</v>
      </c>
      <c r="C56" s="35">
        <f>SUM(D56:E56)</f>
        <v>5164</v>
      </c>
      <c r="D56" s="36">
        <f>SUM(F56,H56,J56,L56,N56,P56,R56,T56,V56,X56,Z56,'19.9 P2'!C56,)</f>
        <v>5164</v>
      </c>
      <c r="E56" s="36">
        <f>SUM(G56,I56,K56,M56,O56,Q56,S56,U56,W56,Y56,AA56,'19.9 P2'!D56)</f>
        <v>0</v>
      </c>
      <c r="F56" s="35">
        <v>25</v>
      </c>
      <c r="G56" s="35">
        <v>0</v>
      </c>
      <c r="H56" s="35">
        <v>298</v>
      </c>
      <c r="I56" s="35">
        <v>0</v>
      </c>
      <c r="J56" s="35">
        <v>17</v>
      </c>
      <c r="K56" s="35">
        <v>0</v>
      </c>
      <c r="L56" s="35">
        <v>181</v>
      </c>
      <c r="M56" s="35">
        <v>0</v>
      </c>
      <c r="N56" s="35">
        <v>58</v>
      </c>
      <c r="O56" s="35">
        <v>0</v>
      </c>
      <c r="P56" s="35">
        <v>398</v>
      </c>
      <c r="Q56" s="35">
        <v>0</v>
      </c>
      <c r="R56" s="35">
        <v>224</v>
      </c>
      <c r="S56" s="35">
        <v>0</v>
      </c>
      <c r="T56" s="35">
        <v>64</v>
      </c>
      <c r="U56" s="35">
        <v>0</v>
      </c>
      <c r="V56" s="35">
        <v>394</v>
      </c>
      <c r="W56" s="35">
        <v>0</v>
      </c>
      <c r="X56" s="35">
        <v>286</v>
      </c>
      <c r="Y56" s="35">
        <v>0</v>
      </c>
      <c r="Z56" s="35">
        <v>0</v>
      </c>
      <c r="AA56" s="35">
        <v>0</v>
      </c>
      <c r="AB56" s="36"/>
      <c r="AC56" s="36"/>
    </row>
    <row r="57" spans="2:29" ht="15" customHeight="1">
      <c r="B57" s="1" t="s">
        <v>34</v>
      </c>
      <c r="C57" s="35">
        <f>SUM(D57:E57)</f>
        <v>381</v>
      </c>
      <c r="D57" s="36">
        <f>SUM(F57,H57,J57,L57,N57,P57,R57,T57,V57,X57,Z57,'19.9 P2'!C57,)</f>
        <v>381</v>
      </c>
      <c r="E57" s="36">
        <f>SUM(G57,I57,K57,M57,O57,Q57,S57,U57,W57,Y57,AA57,'19.9 P2'!D57)</f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6"/>
      <c r="AC57" s="36"/>
    </row>
    <row r="58" spans="2:27" ht="12.75">
      <c r="B58" s="1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2:27" ht="12.75">
      <c r="B59" s="20" t="s">
        <v>76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0" t="s">
        <v>76</v>
      </c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12.75">
      <c r="B60" s="31" t="s">
        <v>71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1" t="s">
        <v>71</v>
      </c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12.75">
      <c r="B61" s="31" t="s">
        <v>72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1" t="s">
        <v>72</v>
      </c>
      <c r="S61" s="11"/>
      <c r="T61" s="11"/>
      <c r="U61" s="11"/>
      <c r="V61" s="11"/>
      <c r="W61" s="11"/>
      <c r="X61" s="11"/>
      <c r="Y61" s="11"/>
      <c r="Z61" s="11"/>
      <c r="AA61" s="11"/>
    </row>
  </sheetData>
  <sheetProtection/>
  <mergeCells count="10">
    <mergeCell ref="B1:Q1"/>
    <mergeCell ref="B3:Q3"/>
    <mergeCell ref="B4:Q4"/>
    <mergeCell ref="R1:AA1"/>
    <mergeCell ref="R3:AA3"/>
    <mergeCell ref="R4:AA4"/>
    <mergeCell ref="F7:G8"/>
    <mergeCell ref="H7:I8"/>
    <mergeCell ref="J7:K8"/>
    <mergeCell ref="N8:O8"/>
  </mergeCells>
  <printOptions/>
  <pageMargins left="0.984251968503937" right="0" top="0" bottom="0.5905511811023623" header="0" footer="0"/>
  <pageSetup firstPageNumber="828" useFirstPageNumber="1" fitToHeight="0" horizontalDpi="300" verticalDpi="300" orientation="landscape" scale="55" r:id="rId2"/>
  <headerFooter alignWithMargins="0">
    <oddFooter>&amp;C&amp;"Arial,Negrita"&amp;10&amp;P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99FF"/>
  </sheetPr>
  <dimension ref="B1:AG61"/>
  <sheetViews>
    <sheetView showGridLines="0" showZeros="0" view="pageBreakPreview" zoomScale="70" zoomScaleSheetLayoutView="70" zoomScalePageLayoutView="0" workbookViewId="0" topLeftCell="N1">
      <selection activeCell="Y24" sqref="Y24"/>
    </sheetView>
  </sheetViews>
  <sheetFormatPr defaultColWidth="11.00390625" defaultRowHeight="15"/>
  <cols>
    <col min="1" max="1" width="1.8515625" style="4" customWidth="1"/>
    <col min="2" max="2" width="28.140625" style="4" customWidth="1"/>
    <col min="3" max="4" width="11.7109375" style="4" customWidth="1"/>
    <col min="5" max="20" width="10.7109375" style="4" customWidth="1"/>
    <col min="21" max="21" width="12.140625" style="4" customWidth="1"/>
    <col min="22" max="23" width="12.140625" style="4" hidden="1" customWidth="1"/>
    <col min="24" max="24" width="15.7109375" style="4" hidden="1" customWidth="1"/>
    <col min="25" max="25" width="15.7109375" style="4" customWidth="1"/>
    <col min="26" max="31" width="12.140625" style="4" customWidth="1"/>
    <col min="32" max="32" width="9.8515625" style="4" customWidth="1"/>
    <col min="33" max="36" width="11.00390625" style="4" customWidth="1"/>
    <col min="37" max="37" width="12.140625" style="4" customWidth="1"/>
    <col min="38" max="39" width="9.8515625" style="4" customWidth="1"/>
    <col min="40" max="41" width="8.7109375" style="4" customWidth="1"/>
    <col min="42" max="16384" width="11.00390625" style="4" customWidth="1"/>
  </cols>
  <sheetData>
    <row r="1" spans="2:23" ht="15" customHeight="1">
      <c r="B1" s="45" t="s">
        <v>79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1"/>
      <c r="W1" s="6"/>
    </row>
    <row r="2" spans="23:24" ht="12.75">
      <c r="W2" s="5"/>
      <c r="X2" s="5"/>
    </row>
    <row r="3" spans="2:25" ht="18" customHeight="1">
      <c r="B3" s="46" t="s">
        <v>64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7"/>
      <c r="V3" s="7"/>
      <c r="W3" s="7"/>
      <c r="X3" s="7"/>
      <c r="Y3" s="7"/>
    </row>
    <row r="4" spans="2:26" ht="18" customHeight="1">
      <c r="B4" s="47" t="s">
        <v>49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30"/>
      <c r="V4" s="30"/>
      <c r="W4" s="30"/>
      <c r="X4" s="30"/>
      <c r="Y4" s="7"/>
      <c r="Z4" s="7"/>
    </row>
    <row r="5" spans="2:26" ht="12.75">
      <c r="B5" s="9"/>
      <c r="C5" s="9"/>
      <c r="E5" s="28" t="s">
        <v>75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59"/>
      <c r="U5" s="5"/>
      <c r="V5" s="5"/>
      <c r="W5" s="5"/>
      <c r="X5" s="5"/>
      <c r="Y5" s="5"/>
      <c r="Z5" s="5"/>
    </row>
    <row r="6" spans="2:26" ht="12.75">
      <c r="B6" s="5"/>
      <c r="C6" s="5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0"/>
      <c r="U6" s="5"/>
      <c r="V6" s="5"/>
      <c r="W6" s="5"/>
      <c r="X6" s="5"/>
      <c r="Y6" s="5"/>
      <c r="Z6" s="5"/>
    </row>
    <row r="7" spans="3:26" ht="12.75" customHeight="1">
      <c r="C7" s="43" t="s">
        <v>0</v>
      </c>
      <c r="D7" s="43"/>
      <c r="E7" s="43" t="s">
        <v>46</v>
      </c>
      <c r="F7" s="43"/>
      <c r="G7" s="43" t="s">
        <v>45</v>
      </c>
      <c r="H7" s="43"/>
      <c r="I7" s="44" t="s">
        <v>44</v>
      </c>
      <c r="J7" s="44"/>
      <c r="K7" s="44" t="s">
        <v>65</v>
      </c>
      <c r="L7" s="44"/>
      <c r="M7" s="44" t="s">
        <v>66</v>
      </c>
      <c r="N7" s="44"/>
      <c r="O7" s="44" t="s">
        <v>67</v>
      </c>
      <c r="P7" s="44"/>
      <c r="Q7" s="44" t="s">
        <v>69</v>
      </c>
      <c r="R7" s="44"/>
      <c r="S7" s="44" t="s">
        <v>74</v>
      </c>
      <c r="T7" s="69"/>
      <c r="U7" s="24"/>
      <c r="V7" s="24"/>
      <c r="W7" s="44"/>
      <c r="X7" s="44"/>
      <c r="Y7" s="1"/>
      <c r="Z7" s="5"/>
    </row>
    <row r="8" spans="3:32" ht="12.75">
      <c r="C8" s="43"/>
      <c r="D8" s="43"/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69"/>
      <c r="U8" s="24"/>
      <c r="V8" s="24"/>
      <c r="W8" s="44"/>
      <c r="X8" s="44"/>
      <c r="Y8" s="1"/>
      <c r="Z8" s="5"/>
      <c r="AA8" s="11"/>
      <c r="AB8" s="11"/>
      <c r="AC8" s="11"/>
      <c r="AD8" s="11"/>
      <c r="AE8" s="11"/>
      <c r="AF8" s="11"/>
    </row>
    <row r="9" spans="2:32" ht="12.75">
      <c r="B9" s="12" t="s">
        <v>43</v>
      </c>
      <c r="C9" s="12" t="s">
        <v>42</v>
      </c>
      <c r="D9" s="3" t="s">
        <v>41</v>
      </c>
      <c r="E9" s="12" t="s">
        <v>42</v>
      </c>
      <c r="F9" s="3" t="s">
        <v>41</v>
      </c>
      <c r="G9" s="12" t="s">
        <v>42</v>
      </c>
      <c r="H9" s="3" t="s">
        <v>41</v>
      </c>
      <c r="I9" s="25" t="s">
        <v>42</v>
      </c>
      <c r="J9" s="26" t="s">
        <v>41</v>
      </c>
      <c r="K9" s="25" t="s">
        <v>42</v>
      </c>
      <c r="L9" s="26" t="s">
        <v>41</v>
      </c>
      <c r="M9" s="25" t="s">
        <v>42</v>
      </c>
      <c r="N9" s="26" t="s">
        <v>41</v>
      </c>
      <c r="O9" s="25" t="s">
        <v>42</v>
      </c>
      <c r="P9" s="26" t="s">
        <v>41</v>
      </c>
      <c r="Q9" s="25" t="s">
        <v>42</v>
      </c>
      <c r="R9" s="26" t="s">
        <v>41</v>
      </c>
      <c r="S9" s="25" t="s">
        <v>42</v>
      </c>
      <c r="T9" s="70" t="s">
        <v>41</v>
      </c>
      <c r="U9" s="14"/>
      <c r="V9" s="14"/>
      <c r="W9" s="13"/>
      <c r="X9" s="14"/>
      <c r="Y9" s="13"/>
      <c r="Z9" s="14"/>
      <c r="AA9" s="11"/>
      <c r="AB9" s="11"/>
      <c r="AC9" s="11"/>
      <c r="AD9" s="11"/>
      <c r="AE9" s="11"/>
      <c r="AF9" s="11"/>
    </row>
    <row r="10" spans="2:32" ht="12.75"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"/>
      <c r="V10" s="5"/>
      <c r="W10" s="5"/>
      <c r="X10" s="5"/>
      <c r="Y10" s="5"/>
      <c r="Z10" s="5"/>
      <c r="AA10" s="11"/>
      <c r="AB10" s="11"/>
      <c r="AC10" s="11"/>
      <c r="AD10" s="11"/>
      <c r="AE10" s="11"/>
      <c r="AF10" s="11"/>
    </row>
    <row r="11" spans="2:32" ht="15" customHeight="1">
      <c r="B11" s="17" t="s">
        <v>40</v>
      </c>
      <c r="C11" s="33">
        <f>SUM(C13,C20,C54)</f>
        <v>175252</v>
      </c>
      <c r="D11" s="33">
        <f>SUM(D13,D20,D54)</f>
        <v>345</v>
      </c>
      <c r="E11" s="33">
        <f aca="true" t="shared" si="0" ref="E11:S11">SUM(E13,E20,E54)</f>
        <v>5110</v>
      </c>
      <c r="F11" s="33">
        <f t="shared" si="0"/>
        <v>100</v>
      </c>
      <c r="G11" s="33">
        <f t="shared" si="0"/>
        <v>26563</v>
      </c>
      <c r="H11" s="33">
        <f t="shared" si="0"/>
        <v>10</v>
      </c>
      <c r="I11" s="33">
        <f t="shared" si="0"/>
        <v>6894</v>
      </c>
      <c r="J11" s="33">
        <f t="shared" si="0"/>
        <v>0</v>
      </c>
      <c r="K11" s="33">
        <f t="shared" si="0"/>
        <v>5338</v>
      </c>
      <c r="L11" s="33">
        <f t="shared" si="0"/>
        <v>3</v>
      </c>
      <c r="M11" s="33">
        <f t="shared" si="0"/>
        <v>70917</v>
      </c>
      <c r="N11" s="33">
        <f t="shared" si="0"/>
        <v>169</v>
      </c>
      <c r="O11" s="33">
        <f t="shared" si="0"/>
        <v>24547</v>
      </c>
      <c r="P11" s="33">
        <f t="shared" si="0"/>
        <v>8</v>
      </c>
      <c r="Q11" s="33">
        <f t="shared" si="0"/>
        <v>35033</v>
      </c>
      <c r="R11" s="33">
        <f t="shared" si="0"/>
        <v>55</v>
      </c>
      <c r="S11" s="33">
        <f t="shared" si="0"/>
        <v>850</v>
      </c>
      <c r="T11" s="33"/>
      <c r="U11" s="33"/>
      <c r="V11" s="33"/>
      <c r="W11" s="33">
        <f>SUM(W13,W20,W54)</f>
        <v>0</v>
      </c>
      <c r="X11" s="33">
        <v>175597</v>
      </c>
      <c r="Y11" s="33"/>
      <c r="Z11" s="33"/>
      <c r="AA11" s="35"/>
      <c r="AB11" s="35"/>
      <c r="AC11" s="35"/>
      <c r="AD11" s="11"/>
      <c r="AE11" s="11"/>
      <c r="AF11" s="11"/>
    </row>
    <row r="12" spans="2:32" ht="1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1"/>
      <c r="AE12" s="11"/>
      <c r="AF12" s="11"/>
    </row>
    <row r="13" spans="2:32" ht="15" customHeight="1">
      <c r="B13" s="17" t="s">
        <v>39</v>
      </c>
      <c r="C13" s="33">
        <f>SUM(C15:C18)</f>
        <v>158173</v>
      </c>
      <c r="D13" s="33">
        <f>SUM(D15:D18)</f>
        <v>213</v>
      </c>
      <c r="E13" s="33">
        <f>SUM(E15:E18)</f>
        <v>1666</v>
      </c>
      <c r="F13" s="33">
        <f>SUM(F15:F18)</f>
        <v>0</v>
      </c>
      <c r="G13" s="33">
        <f aca="true" t="shared" si="1" ref="G13:R13">SUM(G15:G18)</f>
        <v>26211</v>
      </c>
      <c r="H13" s="33">
        <f t="shared" si="1"/>
        <v>0</v>
      </c>
      <c r="I13" s="33">
        <f t="shared" si="1"/>
        <v>6729</v>
      </c>
      <c r="J13" s="33">
        <f t="shared" si="1"/>
        <v>0</v>
      </c>
      <c r="K13" s="33">
        <f t="shared" si="1"/>
        <v>4015</v>
      </c>
      <c r="L13" s="33">
        <f t="shared" si="1"/>
        <v>0</v>
      </c>
      <c r="M13" s="33">
        <f t="shared" si="1"/>
        <v>69309</v>
      </c>
      <c r="N13" s="33">
        <f t="shared" si="1"/>
        <v>158</v>
      </c>
      <c r="O13" s="33">
        <f t="shared" si="1"/>
        <v>16328</v>
      </c>
      <c r="P13" s="33">
        <f t="shared" si="1"/>
        <v>0</v>
      </c>
      <c r="Q13" s="33">
        <f t="shared" si="1"/>
        <v>33915</v>
      </c>
      <c r="R13" s="33">
        <f t="shared" si="1"/>
        <v>55</v>
      </c>
      <c r="S13" s="33">
        <f>SUM(S15:S18)</f>
        <v>0</v>
      </c>
      <c r="T13" s="33"/>
      <c r="U13" s="33"/>
      <c r="V13" s="33"/>
      <c r="W13" s="33">
        <f>SUM(W15:W18)</f>
        <v>0</v>
      </c>
      <c r="X13" s="33">
        <f>X11-X12</f>
        <v>175597</v>
      </c>
      <c r="Y13" s="33"/>
      <c r="Z13" s="33"/>
      <c r="AA13" s="35"/>
      <c r="AB13" s="35"/>
      <c r="AC13" s="35"/>
      <c r="AD13" s="11"/>
      <c r="AE13" s="11"/>
      <c r="AF13" s="11"/>
    </row>
    <row r="14" spans="2:32" ht="15" customHeight="1">
      <c r="B14" s="1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1"/>
      <c r="AE14" s="11"/>
      <c r="AF14" s="11"/>
    </row>
    <row r="15" spans="2:32" ht="15" customHeight="1">
      <c r="B15" s="20" t="s">
        <v>51</v>
      </c>
      <c r="C15" s="35">
        <f aca="true" t="shared" si="2" ref="C15:D18">SUM(E15,G15,I15,K15,M15,O15,Q15,S15)</f>
        <v>131843</v>
      </c>
      <c r="D15" s="35">
        <f t="shared" si="2"/>
        <v>55</v>
      </c>
      <c r="E15" s="35">
        <v>1666</v>
      </c>
      <c r="F15" s="35">
        <v>0</v>
      </c>
      <c r="G15" s="35">
        <v>26211</v>
      </c>
      <c r="H15" s="35">
        <v>0</v>
      </c>
      <c r="I15" s="35">
        <v>6727</v>
      </c>
      <c r="J15" s="35">
        <v>0</v>
      </c>
      <c r="K15" s="35">
        <v>4015</v>
      </c>
      <c r="L15" s="35">
        <v>0</v>
      </c>
      <c r="M15" s="35">
        <v>67837</v>
      </c>
      <c r="N15" s="35">
        <v>0</v>
      </c>
      <c r="O15" s="35">
        <v>12178</v>
      </c>
      <c r="P15" s="35">
        <v>0</v>
      </c>
      <c r="Q15" s="35">
        <v>13209</v>
      </c>
      <c r="R15" s="35">
        <v>55</v>
      </c>
      <c r="S15" s="35">
        <v>0</v>
      </c>
      <c r="T15" s="35">
        <v>0</v>
      </c>
      <c r="U15" s="35"/>
      <c r="V15" s="35"/>
      <c r="W15" s="35"/>
      <c r="X15" s="35"/>
      <c r="Y15" s="35"/>
      <c r="Z15" s="35"/>
      <c r="AA15" s="35"/>
      <c r="AB15" s="35"/>
      <c r="AC15" s="35"/>
      <c r="AD15" s="11"/>
      <c r="AE15" s="11"/>
      <c r="AF15" s="11"/>
    </row>
    <row r="16" spans="2:32" ht="15" customHeight="1">
      <c r="B16" s="20" t="s">
        <v>52</v>
      </c>
      <c r="C16" s="35">
        <f t="shared" si="2"/>
        <v>2</v>
      </c>
      <c r="D16" s="35">
        <f t="shared" si="2"/>
        <v>0</v>
      </c>
      <c r="E16" s="35">
        <v>0</v>
      </c>
      <c r="F16" s="35">
        <v>0</v>
      </c>
      <c r="G16" s="35">
        <v>0</v>
      </c>
      <c r="H16" s="35">
        <v>0</v>
      </c>
      <c r="I16" s="35">
        <v>2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11"/>
      <c r="AE16" s="11"/>
      <c r="AF16" s="11"/>
    </row>
    <row r="17" spans="2:32" ht="15" customHeight="1">
      <c r="B17" s="20" t="s">
        <v>53</v>
      </c>
      <c r="C17" s="35">
        <f t="shared" si="2"/>
        <v>26328</v>
      </c>
      <c r="D17" s="35">
        <f t="shared" si="2"/>
        <v>158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1472</v>
      </c>
      <c r="N17" s="35">
        <v>158</v>
      </c>
      <c r="O17" s="35">
        <v>4150</v>
      </c>
      <c r="P17" s="35">
        <v>0</v>
      </c>
      <c r="Q17" s="35">
        <v>20706</v>
      </c>
      <c r="R17" s="35">
        <v>0</v>
      </c>
      <c r="S17" s="35">
        <v>0</v>
      </c>
      <c r="T17" s="35">
        <v>0</v>
      </c>
      <c r="U17" s="35"/>
      <c r="V17" s="35"/>
      <c r="W17" s="35"/>
      <c r="X17" s="35"/>
      <c r="Y17" s="35"/>
      <c r="Z17" s="35"/>
      <c r="AA17" s="35"/>
      <c r="AB17" s="35"/>
      <c r="AC17" s="35"/>
      <c r="AD17" s="11"/>
      <c r="AE17" s="11"/>
      <c r="AF17" s="11"/>
    </row>
    <row r="18" spans="2:32" ht="15" customHeight="1">
      <c r="B18" s="20" t="s">
        <v>54</v>
      </c>
      <c r="C18" s="35">
        <f t="shared" si="2"/>
        <v>0</v>
      </c>
      <c r="D18" s="35">
        <f t="shared" si="2"/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11"/>
      <c r="AE18" s="11"/>
      <c r="AF18" s="11"/>
    </row>
    <row r="19" spans="2:32" ht="15" customHeight="1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1"/>
      <c r="AE19" s="11"/>
      <c r="AF19" s="11"/>
    </row>
    <row r="20" spans="2:32" ht="15" customHeight="1">
      <c r="B20" s="17" t="s">
        <v>38</v>
      </c>
      <c r="C20" s="33">
        <f aca="true" t="shared" si="3" ref="C20:X20">SUM(C22:C52)</f>
        <v>13479</v>
      </c>
      <c r="D20" s="33">
        <f t="shared" si="3"/>
        <v>132</v>
      </c>
      <c r="E20" s="33">
        <f t="shared" si="3"/>
        <v>3292</v>
      </c>
      <c r="F20" s="33">
        <f t="shared" si="3"/>
        <v>100</v>
      </c>
      <c r="G20" s="33">
        <f t="shared" si="3"/>
        <v>349</v>
      </c>
      <c r="H20" s="33">
        <f t="shared" si="3"/>
        <v>10</v>
      </c>
      <c r="I20" s="33">
        <f t="shared" si="3"/>
        <v>165</v>
      </c>
      <c r="J20" s="33">
        <f t="shared" si="3"/>
        <v>0</v>
      </c>
      <c r="K20" s="33">
        <f t="shared" si="3"/>
        <v>973</v>
      </c>
      <c r="L20" s="33">
        <f t="shared" si="3"/>
        <v>3</v>
      </c>
      <c r="M20" s="33">
        <f t="shared" si="3"/>
        <v>1604</v>
      </c>
      <c r="N20" s="33">
        <f t="shared" si="3"/>
        <v>11</v>
      </c>
      <c r="O20" s="33">
        <f t="shared" si="3"/>
        <v>5150</v>
      </c>
      <c r="P20" s="33">
        <f t="shared" si="3"/>
        <v>8</v>
      </c>
      <c r="Q20" s="33">
        <f t="shared" si="3"/>
        <v>1096</v>
      </c>
      <c r="R20" s="33">
        <f t="shared" si="3"/>
        <v>0</v>
      </c>
      <c r="S20" s="33">
        <f>SUM(S22:S52)</f>
        <v>850</v>
      </c>
      <c r="T20" s="33">
        <f>SUM(T22:T52)</f>
        <v>0</v>
      </c>
      <c r="U20" s="33"/>
      <c r="V20" s="33"/>
      <c r="W20" s="33">
        <f t="shared" si="3"/>
        <v>0</v>
      </c>
      <c r="X20" s="33">
        <f t="shared" si="3"/>
        <v>0</v>
      </c>
      <c r="Y20" s="33"/>
      <c r="Z20" s="33"/>
      <c r="AA20" s="35"/>
      <c r="AB20" s="35"/>
      <c r="AC20" s="35"/>
      <c r="AD20" s="11"/>
      <c r="AE20" s="11"/>
      <c r="AF20" s="11"/>
    </row>
    <row r="21" spans="2:32" ht="15" customHeight="1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1"/>
      <c r="AE21" s="11"/>
      <c r="AF21" s="11"/>
    </row>
    <row r="22" spans="2:32" ht="15" customHeight="1">
      <c r="B22" s="20" t="s">
        <v>29</v>
      </c>
      <c r="C22" s="35">
        <f aca="true" t="shared" si="4" ref="C22:C52">SUM(E22,G22,I22,K22,M22,O22,Q22,S22)</f>
        <v>769</v>
      </c>
      <c r="D22" s="35">
        <f aca="true" t="shared" si="5" ref="D22:D52">SUM(F22,H22,J22,L22,N22,P22,R22,T22)</f>
        <v>8</v>
      </c>
      <c r="E22" s="35">
        <v>158</v>
      </c>
      <c r="F22" s="35">
        <v>0</v>
      </c>
      <c r="G22" s="35">
        <v>83</v>
      </c>
      <c r="H22" s="35">
        <v>0</v>
      </c>
      <c r="I22" s="35">
        <v>49</v>
      </c>
      <c r="J22" s="35">
        <v>0</v>
      </c>
      <c r="K22" s="35">
        <v>0</v>
      </c>
      <c r="L22" s="35">
        <v>0</v>
      </c>
      <c r="M22" s="35">
        <v>60</v>
      </c>
      <c r="N22" s="35">
        <v>0</v>
      </c>
      <c r="O22" s="35">
        <v>419</v>
      </c>
      <c r="P22" s="35">
        <v>8</v>
      </c>
      <c r="Q22" s="35">
        <v>0</v>
      </c>
      <c r="R22" s="35">
        <v>0</v>
      </c>
      <c r="S22" s="35">
        <v>0</v>
      </c>
      <c r="T22" s="35"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11"/>
      <c r="AE22" s="11"/>
      <c r="AF22" s="11"/>
    </row>
    <row r="23" spans="2:32" ht="15" customHeight="1">
      <c r="B23" s="20" t="s">
        <v>55</v>
      </c>
      <c r="C23" s="35">
        <f t="shared" si="4"/>
        <v>307</v>
      </c>
      <c r="D23" s="35">
        <f t="shared" si="5"/>
        <v>0</v>
      </c>
      <c r="E23" s="35">
        <v>57</v>
      </c>
      <c r="F23" s="35">
        <v>0</v>
      </c>
      <c r="G23" s="35">
        <v>124</v>
      </c>
      <c r="H23" s="35">
        <v>0</v>
      </c>
      <c r="I23" s="35">
        <v>1</v>
      </c>
      <c r="J23" s="35">
        <v>0</v>
      </c>
      <c r="K23" s="35">
        <v>125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</row>
    <row r="24" spans="2:32" ht="15" customHeight="1">
      <c r="B24" s="20" t="s">
        <v>28</v>
      </c>
      <c r="C24" s="35">
        <f t="shared" si="4"/>
        <v>18</v>
      </c>
      <c r="D24" s="35">
        <f t="shared" si="5"/>
        <v>0</v>
      </c>
      <c r="E24" s="35">
        <v>1</v>
      </c>
      <c r="F24" s="35">
        <v>0</v>
      </c>
      <c r="G24" s="35">
        <v>17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/>
      <c r="V24" s="35"/>
      <c r="W24" s="35"/>
      <c r="X24" s="35"/>
      <c r="Y24" s="35"/>
      <c r="Z24" s="35"/>
      <c r="AA24" s="35"/>
      <c r="AB24" s="35"/>
      <c r="AC24" s="35"/>
      <c r="AD24" s="11"/>
      <c r="AE24" s="11"/>
      <c r="AF24" s="11"/>
    </row>
    <row r="25" spans="2:32" ht="15" customHeight="1">
      <c r="B25" s="20" t="s">
        <v>27</v>
      </c>
      <c r="C25" s="35">
        <f t="shared" si="4"/>
        <v>0</v>
      </c>
      <c r="D25" s="35">
        <f t="shared" si="5"/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/>
      <c r="V25" s="35"/>
      <c r="W25" s="35"/>
      <c r="X25" s="35"/>
      <c r="Y25" s="35"/>
      <c r="Z25" s="35"/>
      <c r="AA25" s="35"/>
      <c r="AB25" s="35"/>
      <c r="AC25" s="35"/>
      <c r="AD25" s="11"/>
      <c r="AE25" s="11"/>
      <c r="AF25" s="11"/>
    </row>
    <row r="26" spans="2:32" ht="15" customHeight="1">
      <c r="B26" s="20" t="s">
        <v>26</v>
      </c>
      <c r="C26" s="35">
        <f t="shared" si="4"/>
        <v>805</v>
      </c>
      <c r="D26" s="35">
        <f t="shared" si="5"/>
        <v>3</v>
      </c>
      <c r="E26" s="35">
        <v>185</v>
      </c>
      <c r="F26" s="35">
        <v>0</v>
      </c>
      <c r="G26" s="35">
        <v>0</v>
      </c>
      <c r="H26" s="35">
        <v>0</v>
      </c>
      <c r="I26" s="35">
        <v>2</v>
      </c>
      <c r="J26" s="35">
        <v>0</v>
      </c>
      <c r="K26" s="35">
        <v>325</v>
      </c>
      <c r="L26" s="35">
        <v>3</v>
      </c>
      <c r="M26" s="35">
        <v>0</v>
      </c>
      <c r="N26" s="35">
        <v>0</v>
      </c>
      <c r="O26" s="35">
        <v>286</v>
      </c>
      <c r="P26" s="35">
        <v>0</v>
      </c>
      <c r="Q26" s="35">
        <v>4</v>
      </c>
      <c r="R26" s="35">
        <v>0</v>
      </c>
      <c r="S26" s="35">
        <v>3</v>
      </c>
      <c r="T26" s="35">
        <v>0</v>
      </c>
      <c r="U26" s="35"/>
      <c r="V26" s="35"/>
      <c r="W26" s="35"/>
      <c r="X26" s="35"/>
      <c r="Y26" s="35"/>
      <c r="Z26" s="35"/>
      <c r="AA26" s="35"/>
      <c r="AB26" s="35"/>
      <c r="AC26" s="35"/>
      <c r="AD26" s="11"/>
      <c r="AE26" s="11"/>
      <c r="AF26" s="11"/>
    </row>
    <row r="27" spans="2:32" ht="15" customHeight="1">
      <c r="B27" s="20" t="s">
        <v>25</v>
      </c>
      <c r="C27" s="35">
        <f t="shared" si="4"/>
        <v>0</v>
      </c>
      <c r="D27" s="35">
        <f t="shared" si="5"/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/>
      <c r="V27" s="35"/>
      <c r="W27" s="35"/>
      <c r="X27" s="35"/>
      <c r="Y27" s="35"/>
      <c r="Z27" s="35"/>
      <c r="AA27" s="35"/>
      <c r="AB27" s="35"/>
      <c r="AC27" s="35"/>
      <c r="AD27" s="11"/>
      <c r="AE27" s="11"/>
      <c r="AF27" s="11"/>
    </row>
    <row r="28" spans="2:32" ht="15" customHeight="1">
      <c r="B28" s="20" t="s">
        <v>24</v>
      </c>
      <c r="C28" s="35">
        <f t="shared" si="4"/>
        <v>740</v>
      </c>
      <c r="D28" s="35">
        <f t="shared" si="5"/>
        <v>0</v>
      </c>
      <c r="E28" s="35">
        <v>580</v>
      </c>
      <c r="F28" s="35">
        <v>0</v>
      </c>
      <c r="G28" s="35">
        <v>42</v>
      </c>
      <c r="H28" s="35">
        <v>0</v>
      </c>
      <c r="I28" s="35">
        <v>0</v>
      </c>
      <c r="J28" s="35">
        <v>0</v>
      </c>
      <c r="K28" s="35">
        <v>69</v>
      </c>
      <c r="L28" s="35">
        <v>0</v>
      </c>
      <c r="M28" s="35">
        <v>0</v>
      </c>
      <c r="N28" s="35">
        <v>0</v>
      </c>
      <c r="O28" s="35">
        <v>49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/>
      <c r="V28" s="35"/>
      <c r="W28" s="35"/>
      <c r="X28" s="35"/>
      <c r="Y28" s="35"/>
      <c r="Z28" s="35"/>
      <c r="AA28" s="35"/>
      <c r="AB28" s="35"/>
      <c r="AC28" s="35"/>
      <c r="AD28" s="11"/>
      <c r="AE28" s="11"/>
      <c r="AF28" s="11"/>
    </row>
    <row r="29" spans="2:32" ht="15" customHeight="1">
      <c r="B29" s="20" t="s">
        <v>23</v>
      </c>
      <c r="C29" s="35">
        <f t="shared" si="4"/>
        <v>10</v>
      </c>
      <c r="D29" s="35">
        <f t="shared" si="5"/>
        <v>0</v>
      </c>
      <c r="E29" s="35">
        <v>10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/>
      <c r="V29" s="35"/>
      <c r="W29" s="35"/>
      <c r="X29" s="35"/>
      <c r="Y29" s="35"/>
      <c r="Z29" s="35"/>
      <c r="AA29" s="35"/>
      <c r="AB29" s="35"/>
      <c r="AC29" s="35"/>
      <c r="AD29" s="11"/>
      <c r="AE29" s="11"/>
      <c r="AF29" s="11"/>
    </row>
    <row r="30" spans="2:32" ht="15" customHeight="1">
      <c r="B30" s="20" t="s">
        <v>22</v>
      </c>
      <c r="C30" s="35">
        <f t="shared" si="4"/>
        <v>206</v>
      </c>
      <c r="D30" s="35">
        <f t="shared" si="5"/>
        <v>0</v>
      </c>
      <c r="E30" s="35">
        <v>52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154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/>
      <c r="V30" s="35"/>
      <c r="W30" s="35"/>
      <c r="X30" s="35"/>
      <c r="Y30" s="35"/>
      <c r="Z30" s="35"/>
      <c r="AA30" s="35"/>
      <c r="AB30" s="35"/>
      <c r="AC30" s="35"/>
      <c r="AD30" s="11"/>
      <c r="AE30" s="11"/>
      <c r="AF30" s="11"/>
    </row>
    <row r="31" spans="2:32" ht="15" customHeight="1">
      <c r="B31" s="20" t="s">
        <v>21</v>
      </c>
      <c r="C31" s="35">
        <f t="shared" si="4"/>
        <v>409</v>
      </c>
      <c r="D31" s="35">
        <f t="shared" si="5"/>
        <v>0</v>
      </c>
      <c r="E31" s="35">
        <v>409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35"/>
      <c r="W31" s="35"/>
      <c r="X31" s="35"/>
      <c r="Y31" s="35"/>
      <c r="Z31" s="35"/>
      <c r="AA31" s="35"/>
      <c r="AB31" s="35"/>
      <c r="AC31" s="35"/>
      <c r="AD31" s="11"/>
      <c r="AE31" s="11"/>
      <c r="AF31" s="11"/>
    </row>
    <row r="32" spans="2:32" ht="15" customHeight="1">
      <c r="B32" s="20" t="s">
        <v>20</v>
      </c>
      <c r="C32" s="35">
        <f t="shared" si="4"/>
        <v>934</v>
      </c>
      <c r="D32" s="35">
        <f t="shared" si="5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146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788</v>
      </c>
      <c r="T32" s="35">
        <v>0</v>
      </c>
      <c r="U32" s="35"/>
      <c r="V32" s="35"/>
      <c r="W32" s="35"/>
      <c r="X32" s="35"/>
      <c r="Y32" s="35"/>
      <c r="Z32" s="35"/>
      <c r="AA32" s="35"/>
      <c r="AB32" s="35"/>
      <c r="AC32" s="35"/>
      <c r="AD32" s="11"/>
      <c r="AE32" s="11"/>
      <c r="AF32" s="11"/>
    </row>
    <row r="33" spans="2:32" ht="15" customHeight="1">
      <c r="B33" s="20" t="s">
        <v>19</v>
      </c>
      <c r="C33" s="35">
        <f t="shared" si="4"/>
        <v>0</v>
      </c>
      <c r="D33" s="35">
        <f t="shared" si="5"/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35"/>
      <c r="W33" s="35"/>
      <c r="X33" s="35"/>
      <c r="Y33" s="35"/>
      <c r="Z33" s="35"/>
      <c r="AA33" s="35"/>
      <c r="AB33" s="35"/>
      <c r="AC33" s="35"/>
      <c r="AD33" s="11"/>
      <c r="AE33" s="11"/>
      <c r="AF33" s="11"/>
    </row>
    <row r="34" spans="2:32" ht="15" customHeight="1">
      <c r="B34" s="20" t="s">
        <v>18</v>
      </c>
      <c r="C34" s="35">
        <f t="shared" si="4"/>
        <v>288</v>
      </c>
      <c r="D34" s="35">
        <f t="shared" si="5"/>
        <v>11</v>
      </c>
      <c r="E34" s="35">
        <v>0</v>
      </c>
      <c r="F34" s="35">
        <v>0</v>
      </c>
      <c r="G34" s="35">
        <v>6</v>
      </c>
      <c r="H34" s="35">
        <v>0</v>
      </c>
      <c r="I34" s="35">
        <v>73</v>
      </c>
      <c r="J34" s="35">
        <v>0</v>
      </c>
      <c r="K34" s="35">
        <v>170</v>
      </c>
      <c r="L34" s="35">
        <v>0</v>
      </c>
      <c r="M34" s="35">
        <v>35</v>
      </c>
      <c r="N34" s="35">
        <v>11</v>
      </c>
      <c r="O34" s="35">
        <v>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35"/>
      <c r="W34" s="35"/>
      <c r="X34" s="35"/>
      <c r="Y34" s="35"/>
      <c r="Z34" s="35"/>
      <c r="AA34" s="35"/>
      <c r="AB34" s="35"/>
      <c r="AC34" s="35"/>
      <c r="AD34" s="11"/>
      <c r="AE34" s="11"/>
      <c r="AF34" s="11"/>
    </row>
    <row r="35" spans="2:32" ht="15" customHeight="1">
      <c r="B35" s="20" t="s">
        <v>37</v>
      </c>
      <c r="C35" s="35">
        <f t="shared" si="4"/>
        <v>1180</v>
      </c>
      <c r="D35" s="35">
        <f t="shared" si="5"/>
        <v>100</v>
      </c>
      <c r="E35" s="35">
        <v>1180</v>
      </c>
      <c r="F35" s="35">
        <v>100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/>
      <c r="V35" s="35"/>
      <c r="W35" s="35"/>
      <c r="X35" s="35"/>
      <c r="Y35" s="35"/>
      <c r="Z35" s="35"/>
      <c r="AA35" s="35"/>
      <c r="AB35" s="35"/>
      <c r="AC35" s="35"/>
      <c r="AD35" s="11"/>
      <c r="AE35" s="11"/>
      <c r="AF35" s="11"/>
    </row>
    <row r="36" spans="2:32" ht="15" customHeight="1">
      <c r="B36" s="20" t="s">
        <v>17</v>
      </c>
      <c r="C36" s="35">
        <f t="shared" si="4"/>
        <v>0</v>
      </c>
      <c r="D36" s="35">
        <f t="shared" si="5"/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35"/>
      <c r="W36" s="35"/>
      <c r="X36" s="35"/>
      <c r="Y36" s="35"/>
      <c r="Z36" s="35"/>
      <c r="AA36" s="35"/>
      <c r="AB36" s="35"/>
      <c r="AC36" s="35"/>
      <c r="AD36" s="11"/>
      <c r="AE36" s="11"/>
      <c r="AF36" s="11"/>
    </row>
    <row r="37" spans="2:32" ht="15" customHeight="1">
      <c r="B37" s="20" t="s">
        <v>16</v>
      </c>
      <c r="C37" s="35">
        <f t="shared" si="4"/>
        <v>0</v>
      </c>
      <c r="D37" s="35">
        <f t="shared" si="5"/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35"/>
      <c r="W37" s="35"/>
      <c r="X37" s="35"/>
      <c r="Y37" s="35"/>
      <c r="Z37" s="35"/>
      <c r="AA37" s="35"/>
      <c r="AB37" s="35"/>
      <c r="AC37" s="35"/>
      <c r="AD37" s="11"/>
      <c r="AE37" s="11"/>
      <c r="AF37" s="11"/>
    </row>
    <row r="38" spans="2:32" ht="15" customHeight="1">
      <c r="B38" s="20" t="s">
        <v>15</v>
      </c>
      <c r="C38" s="35">
        <f t="shared" si="4"/>
        <v>0</v>
      </c>
      <c r="D38" s="35">
        <f t="shared" si="5"/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35"/>
      <c r="W38" s="35"/>
      <c r="X38" s="35"/>
      <c r="Y38" s="35"/>
      <c r="Z38" s="35"/>
      <c r="AA38" s="35"/>
      <c r="AB38" s="35"/>
      <c r="AC38" s="35"/>
      <c r="AD38" s="11"/>
      <c r="AE38" s="11"/>
      <c r="AF38" s="11"/>
    </row>
    <row r="39" spans="2:32" ht="15" customHeight="1">
      <c r="B39" s="20" t="s">
        <v>14</v>
      </c>
      <c r="C39" s="35">
        <f t="shared" si="4"/>
        <v>3577</v>
      </c>
      <c r="D39" s="35">
        <f t="shared" si="5"/>
        <v>0</v>
      </c>
      <c r="E39" s="35">
        <v>376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3201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35"/>
      <c r="W39" s="35"/>
      <c r="X39" s="35"/>
      <c r="Y39" s="35"/>
      <c r="Z39" s="35"/>
      <c r="AA39" s="35"/>
      <c r="AB39" s="35"/>
      <c r="AC39" s="35"/>
      <c r="AD39" s="11"/>
      <c r="AE39" s="11"/>
      <c r="AF39" s="11"/>
    </row>
    <row r="40" spans="2:32" ht="15" customHeight="1">
      <c r="B40" s="20" t="s">
        <v>13</v>
      </c>
      <c r="C40" s="35">
        <f t="shared" si="4"/>
        <v>888</v>
      </c>
      <c r="D40" s="35">
        <f t="shared" si="5"/>
        <v>0</v>
      </c>
      <c r="E40" s="35">
        <v>59</v>
      </c>
      <c r="F40" s="35">
        <v>0</v>
      </c>
      <c r="G40" s="35">
        <v>19</v>
      </c>
      <c r="H40" s="35">
        <v>0</v>
      </c>
      <c r="I40" s="35">
        <v>8</v>
      </c>
      <c r="J40" s="35">
        <v>0</v>
      </c>
      <c r="K40" s="35">
        <v>149</v>
      </c>
      <c r="L40" s="35">
        <v>0</v>
      </c>
      <c r="M40" s="35">
        <v>0</v>
      </c>
      <c r="N40" s="35">
        <v>0</v>
      </c>
      <c r="O40" s="35">
        <v>594</v>
      </c>
      <c r="P40" s="35">
        <v>0</v>
      </c>
      <c r="Q40" s="35">
        <v>0</v>
      </c>
      <c r="R40" s="35">
        <v>0</v>
      </c>
      <c r="S40" s="35">
        <v>59</v>
      </c>
      <c r="T40" s="35">
        <v>0</v>
      </c>
      <c r="U40" s="35"/>
      <c r="V40" s="35"/>
      <c r="W40" s="35"/>
      <c r="X40" s="35"/>
      <c r="Y40" s="35"/>
      <c r="Z40" s="35"/>
      <c r="AA40" s="35"/>
      <c r="AB40" s="35"/>
      <c r="AC40" s="35"/>
      <c r="AD40" s="11"/>
      <c r="AE40" s="11"/>
      <c r="AF40" s="11"/>
    </row>
    <row r="41" spans="2:32" ht="15" customHeight="1">
      <c r="B41" s="20" t="s">
        <v>12</v>
      </c>
      <c r="C41" s="35">
        <f t="shared" si="4"/>
        <v>2455</v>
      </c>
      <c r="D41" s="35">
        <f t="shared" si="5"/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1363</v>
      </c>
      <c r="N41" s="35">
        <v>0</v>
      </c>
      <c r="O41" s="35">
        <v>0</v>
      </c>
      <c r="P41" s="35">
        <v>0</v>
      </c>
      <c r="Q41" s="35">
        <v>1092</v>
      </c>
      <c r="R41" s="35">
        <v>0</v>
      </c>
      <c r="S41" s="35">
        <v>0</v>
      </c>
      <c r="T41" s="35">
        <v>0</v>
      </c>
      <c r="U41" s="35"/>
      <c r="V41" s="35"/>
      <c r="W41" s="35"/>
      <c r="X41" s="35"/>
      <c r="Y41" s="35"/>
      <c r="Z41" s="35"/>
      <c r="AA41" s="35"/>
      <c r="AB41" s="35"/>
      <c r="AC41" s="35"/>
      <c r="AD41" s="11"/>
      <c r="AE41" s="11"/>
      <c r="AF41" s="11"/>
    </row>
    <row r="42" spans="2:32" ht="15" customHeight="1">
      <c r="B42" s="20" t="s">
        <v>11</v>
      </c>
      <c r="C42" s="35">
        <f t="shared" si="4"/>
        <v>0</v>
      </c>
      <c r="D42" s="35">
        <f t="shared" si="5"/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/>
      <c r="V42" s="35"/>
      <c r="W42" s="35"/>
      <c r="X42" s="35"/>
      <c r="Y42" s="35"/>
      <c r="Z42" s="35"/>
      <c r="AA42" s="35"/>
      <c r="AB42" s="35"/>
      <c r="AC42" s="35"/>
      <c r="AD42" s="11"/>
      <c r="AE42" s="11"/>
      <c r="AF42" s="11"/>
    </row>
    <row r="43" spans="2:32" ht="15" customHeight="1">
      <c r="B43" s="20" t="s">
        <v>10</v>
      </c>
      <c r="C43" s="35">
        <f t="shared" si="4"/>
        <v>130</v>
      </c>
      <c r="D43" s="35">
        <f t="shared" si="5"/>
        <v>0</v>
      </c>
      <c r="E43" s="35">
        <v>26</v>
      </c>
      <c r="F43" s="35">
        <v>0</v>
      </c>
      <c r="G43" s="35">
        <v>51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53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/>
      <c r="V43" s="35"/>
      <c r="W43" s="35"/>
      <c r="X43" s="35"/>
      <c r="Y43" s="35"/>
      <c r="Z43" s="35"/>
      <c r="AA43" s="35"/>
      <c r="AB43" s="35"/>
      <c r="AC43" s="35"/>
      <c r="AD43" s="11"/>
      <c r="AE43" s="11"/>
      <c r="AF43" s="11"/>
    </row>
    <row r="44" spans="2:32" ht="15" customHeight="1">
      <c r="B44" s="20" t="s">
        <v>9</v>
      </c>
      <c r="C44" s="35">
        <f t="shared" si="4"/>
        <v>0</v>
      </c>
      <c r="D44" s="35">
        <f t="shared" si="5"/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11"/>
      <c r="AE44" s="11"/>
      <c r="AF44" s="11"/>
    </row>
    <row r="45" spans="2:32" ht="15" customHeight="1">
      <c r="B45" s="20" t="s">
        <v>8</v>
      </c>
      <c r="C45" s="35">
        <f t="shared" si="4"/>
        <v>101</v>
      </c>
      <c r="D45" s="35">
        <f t="shared" si="5"/>
        <v>0</v>
      </c>
      <c r="E45" s="35">
        <v>101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35"/>
      <c r="W45" s="35"/>
      <c r="X45" s="35"/>
      <c r="Y45" s="35"/>
      <c r="Z45" s="35"/>
      <c r="AA45" s="35"/>
      <c r="AB45" s="35"/>
      <c r="AC45" s="35"/>
      <c r="AD45" s="11"/>
      <c r="AE45" s="11"/>
      <c r="AF45" s="11"/>
    </row>
    <row r="46" spans="2:32" ht="15" customHeight="1">
      <c r="B46" s="20" t="s">
        <v>7</v>
      </c>
      <c r="C46" s="35">
        <f t="shared" si="4"/>
        <v>0</v>
      </c>
      <c r="D46" s="35">
        <f t="shared" si="5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35"/>
      <c r="W46" s="35"/>
      <c r="X46" s="35"/>
      <c r="Y46" s="35"/>
      <c r="Z46" s="35"/>
      <c r="AA46" s="35"/>
      <c r="AB46" s="35"/>
      <c r="AC46" s="35"/>
      <c r="AD46" s="11"/>
      <c r="AE46" s="11"/>
      <c r="AF46" s="11"/>
    </row>
    <row r="47" spans="2:32" ht="15" customHeight="1">
      <c r="B47" s="20" t="s">
        <v>6</v>
      </c>
      <c r="C47" s="35">
        <f t="shared" si="4"/>
        <v>0</v>
      </c>
      <c r="D47" s="35">
        <f t="shared" si="5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/>
      <c r="V47" s="35"/>
      <c r="W47" s="35"/>
      <c r="X47" s="35"/>
      <c r="Y47" s="35"/>
      <c r="Z47" s="35"/>
      <c r="AA47" s="35"/>
      <c r="AB47" s="35"/>
      <c r="AC47" s="35"/>
      <c r="AD47" s="11"/>
      <c r="AE47" s="11"/>
      <c r="AF47" s="11"/>
    </row>
    <row r="48" spans="2:32" ht="15" customHeight="1">
      <c r="B48" s="20" t="s">
        <v>5</v>
      </c>
      <c r="C48" s="35">
        <f t="shared" si="4"/>
        <v>433</v>
      </c>
      <c r="D48" s="35">
        <f t="shared" si="5"/>
        <v>0</v>
      </c>
      <c r="E48" s="35">
        <v>15</v>
      </c>
      <c r="F48" s="35">
        <v>0</v>
      </c>
      <c r="G48" s="35">
        <v>0</v>
      </c>
      <c r="H48" s="35">
        <v>0</v>
      </c>
      <c r="I48" s="35">
        <v>28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390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35"/>
      <c r="W48" s="35"/>
      <c r="X48" s="35"/>
      <c r="Y48" s="35"/>
      <c r="Z48" s="35"/>
      <c r="AA48" s="35"/>
      <c r="AB48" s="35"/>
      <c r="AC48" s="35"/>
      <c r="AD48" s="11"/>
      <c r="AE48" s="11"/>
      <c r="AF48" s="11"/>
    </row>
    <row r="49" spans="2:32" ht="15" customHeight="1">
      <c r="B49" s="20" t="s">
        <v>4</v>
      </c>
      <c r="C49" s="35">
        <f t="shared" si="4"/>
        <v>0</v>
      </c>
      <c r="D49" s="35">
        <f t="shared" si="5"/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35"/>
      <c r="W49" s="35"/>
      <c r="X49" s="35"/>
      <c r="Y49" s="35"/>
      <c r="Z49" s="35"/>
      <c r="AA49" s="35"/>
      <c r="AB49" s="35"/>
      <c r="AC49" s="35"/>
      <c r="AD49" s="11"/>
      <c r="AE49" s="11"/>
      <c r="AF49" s="11"/>
    </row>
    <row r="50" spans="2:32" ht="15" customHeight="1">
      <c r="B50" s="20" t="s">
        <v>3</v>
      </c>
      <c r="C50" s="35">
        <f t="shared" si="4"/>
        <v>211</v>
      </c>
      <c r="D50" s="35">
        <f t="shared" si="5"/>
        <v>0</v>
      </c>
      <c r="E50" s="35">
        <v>81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130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/>
      <c r="V50" s="35"/>
      <c r="W50" s="35"/>
      <c r="X50" s="35"/>
      <c r="Y50" s="35"/>
      <c r="Z50" s="35"/>
      <c r="AA50" s="35"/>
      <c r="AB50" s="35"/>
      <c r="AC50" s="35"/>
      <c r="AD50" s="11"/>
      <c r="AE50" s="11"/>
      <c r="AF50" s="11"/>
    </row>
    <row r="51" spans="2:32" ht="15" customHeight="1">
      <c r="B51" s="20" t="s">
        <v>2</v>
      </c>
      <c r="C51" s="35">
        <f t="shared" si="4"/>
        <v>0</v>
      </c>
      <c r="D51" s="35">
        <f t="shared" si="5"/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35"/>
      <c r="W51" s="35"/>
      <c r="X51" s="35"/>
      <c r="Y51" s="35"/>
      <c r="Z51" s="35"/>
      <c r="AA51" s="35"/>
      <c r="AB51" s="35"/>
      <c r="AC51" s="35"/>
      <c r="AD51" s="11"/>
      <c r="AE51" s="11"/>
      <c r="AF51" s="11"/>
    </row>
    <row r="52" spans="2:32" ht="15" customHeight="1">
      <c r="B52" s="20" t="s">
        <v>1</v>
      </c>
      <c r="C52" s="35">
        <f t="shared" si="4"/>
        <v>18</v>
      </c>
      <c r="D52" s="35">
        <f t="shared" si="5"/>
        <v>10</v>
      </c>
      <c r="E52" s="35">
        <v>2</v>
      </c>
      <c r="F52" s="35">
        <v>0</v>
      </c>
      <c r="G52" s="35">
        <v>7</v>
      </c>
      <c r="H52" s="35">
        <v>10</v>
      </c>
      <c r="I52" s="35">
        <v>4</v>
      </c>
      <c r="J52" s="35">
        <v>0</v>
      </c>
      <c r="K52" s="35">
        <v>5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35"/>
      <c r="W52" s="35"/>
      <c r="X52" s="35"/>
      <c r="Y52" s="35"/>
      <c r="Z52" s="35"/>
      <c r="AA52" s="35"/>
      <c r="AB52" s="35"/>
      <c r="AC52" s="35"/>
      <c r="AD52" s="11"/>
      <c r="AE52" s="11"/>
      <c r="AF52" s="11"/>
    </row>
    <row r="53" spans="2:32" ht="15" customHeight="1">
      <c r="B53" s="20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1"/>
      <c r="AE53" s="11"/>
      <c r="AF53" s="11"/>
    </row>
    <row r="54" spans="2:32" ht="15" customHeight="1">
      <c r="B54" s="21" t="s">
        <v>36</v>
      </c>
      <c r="C54" s="33">
        <f aca="true" t="shared" si="6" ref="C54:T54">SUM(C56:C57)</f>
        <v>3600</v>
      </c>
      <c r="D54" s="33">
        <f t="shared" si="6"/>
        <v>0</v>
      </c>
      <c r="E54" s="33">
        <f t="shared" si="6"/>
        <v>152</v>
      </c>
      <c r="F54" s="33">
        <f t="shared" si="6"/>
        <v>0</v>
      </c>
      <c r="G54" s="33">
        <f t="shared" si="6"/>
        <v>3</v>
      </c>
      <c r="H54" s="33">
        <f t="shared" si="6"/>
        <v>0</v>
      </c>
      <c r="I54" s="33">
        <f t="shared" si="6"/>
        <v>0</v>
      </c>
      <c r="J54" s="33">
        <f t="shared" si="6"/>
        <v>0</v>
      </c>
      <c r="K54" s="33">
        <f t="shared" si="6"/>
        <v>350</v>
      </c>
      <c r="L54" s="33">
        <f t="shared" si="6"/>
        <v>0</v>
      </c>
      <c r="M54" s="33">
        <f t="shared" si="6"/>
        <v>4</v>
      </c>
      <c r="N54" s="33">
        <f t="shared" si="6"/>
        <v>0</v>
      </c>
      <c r="O54" s="33">
        <f t="shared" si="6"/>
        <v>3069</v>
      </c>
      <c r="P54" s="33">
        <f t="shared" si="6"/>
        <v>0</v>
      </c>
      <c r="Q54" s="33">
        <f t="shared" si="6"/>
        <v>22</v>
      </c>
      <c r="R54" s="33">
        <f t="shared" si="6"/>
        <v>0</v>
      </c>
      <c r="S54" s="33">
        <f t="shared" si="6"/>
        <v>0</v>
      </c>
      <c r="T54" s="33">
        <f t="shared" si="6"/>
        <v>0</v>
      </c>
      <c r="U54" s="33"/>
      <c r="V54" s="33"/>
      <c r="W54" s="33">
        <f>SUM(W56:W57)</f>
        <v>0</v>
      </c>
      <c r="X54" s="33">
        <f>SUM(X56:X57)</f>
        <v>0</v>
      </c>
      <c r="Y54" s="33"/>
      <c r="Z54" s="33"/>
      <c r="AA54" s="35"/>
      <c r="AB54" s="35"/>
      <c r="AC54" s="35"/>
      <c r="AD54" s="11"/>
      <c r="AE54" s="11"/>
      <c r="AF54" s="11"/>
    </row>
    <row r="55" spans="2:32" ht="15" customHeight="1"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11"/>
      <c r="AE55" s="11"/>
      <c r="AF55" s="11"/>
    </row>
    <row r="56" spans="2:32" ht="15" customHeight="1">
      <c r="B56" s="2" t="s">
        <v>35</v>
      </c>
      <c r="C56" s="35">
        <f>SUM(E56,G56,I56,K56,M56,O56,Q56,S56)</f>
        <v>3219</v>
      </c>
      <c r="D56" s="35">
        <f>SUM(F56,H56,J56,L56,N56,P56,R56,T56)</f>
        <v>0</v>
      </c>
      <c r="E56" s="35">
        <v>150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3069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35"/>
      <c r="W56" s="35"/>
      <c r="X56" s="35"/>
      <c r="Y56" s="35"/>
      <c r="Z56" s="35"/>
      <c r="AA56" s="35"/>
      <c r="AB56" s="35"/>
      <c r="AC56" s="35"/>
      <c r="AD56" s="11"/>
      <c r="AE56" s="11"/>
      <c r="AF56" s="11"/>
    </row>
    <row r="57" spans="2:32" ht="15" customHeight="1">
      <c r="B57" s="1" t="s">
        <v>34</v>
      </c>
      <c r="C57" s="35">
        <f>SUM(E57,G57,I57,K57,M57,O57,Q57,S57)</f>
        <v>381</v>
      </c>
      <c r="D57" s="35">
        <f>SUM(F57,H57,J57,L57,N57,P57,R57,T57)</f>
        <v>0</v>
      </c>
      <c r="E57" s="35">
        <v>2</v>
      </c>
      <c r="F57" s="35">
        <v>0</v>
      </c>
      <c r="G57" s="35">
        <v>3</v>
      </c>
      <c r="H57" s="35">
        <v>0</v>
      </c>
      <c r="I57" s="35">
        <v>0</v>
      </c>
      <c r="J57" s="35">
        <v>0</v>
      </c>
      <c r="K57" s="35">
        <v>350</v>
      </c>
      <c r="L57" s="35">
        <v>0</v>
      </c>
      <c r="M57" s="35">
        <v>4</v>
      </c>
      <c r="N57" s="35">
        <v>0</v>
      </c>
      <c r="O57" s="35">
        <v>0</v>
      </c>
      <c r="P57" s="35">
        <v>0</v>
      </c>
      <c r="Q57" s="35">
        <v>22</v>
      </c>
      <c r="R57" s="35">
        <v>0</v>
      </c>
      <c r="S57" s="35">
        <v>0</v>
      </c>
      <c r="T57" s="35">
        <v>0</v>
      </c>
      <c r="U57" s="35"/>
      <c r="V57" s="35"/>
      <c r="W57" s="35"/>
      <c r="X57" s="35"/>
      <c r="Y57" s="35"/>
      <c r="Z57" s="35"/>
      <c r="AA57" s="35"/>
      <c r="AB57" s="35"/>
      <c r="AC57" s="35"/>
      <c r="AD57" s="11"/>
      <c r="AE57" s="11"/>
      <c r="AF57" s="11"/>
    </row>
    <row r="58" spans="2:33" ht="12.75">
      <c r="B58" s="1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2"/>
      <c r="V58" s="22"/>
      <c r="W58" s="22"/>
      <c r="X58" s="22"/>
      <c r="Y58" s="22"/>
      <c r="Z58" s="5"/>
      <c r="AA58" s="5"/>
      <c r="AB58" s="11"/>
      <c r="AC58" s="11"/>
      <c r="AD58" s="11"/>
      <c r="AE58" s="11"/>
      <c r="AF58" s="11"/>
      <c r="AG58" s="11"/>
    </row>
    <row r="59" spans="2:33" ht="12.75">
      <c r="B59" s="40" t="s">
        <v>77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AB59" s="11"/>
      <c r="AC59" s="11"/>
      <c r="AD59" s="11"/>
      <c r="AE59" s="11"/>
      <c r="AF59" s="11"/>
      <c r="AG59" s="11"/>
    </row>
    <row r="60" spans="2:33" ht="12.75">
      <c r="B60" s="31" t="s">
        <v>71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AB60" s="11"/>
      <c r="AC60" s="11"/>
      <c r="AD60" s="11"/>
      <c r="AE60" s="11"/>
      <c r="AF60" s="11"/>
      <c r="AG60" s="11"/>
    </row>
    <row r="61" spans="2:33" ht="12.75">
      <c r="B61" s="31" t="s">
        <v>72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AB61" s="11"/>
      <c r="AC61" s="11"/>
      <c r="AD61" s="11"/>
      <c r="AE61" s="11"/>
      <c r="AF61" s="11"/>
      <c r="AG61" s="11"/>
    </row>
  </sheetData>
  <sheetProtection/>
  <mergeCells count="13">
    <mergeCell ref="B1:T1"/>
    <mergeCell ref="B3:T3"/>
    <mergeCell ref="B4:T4"/>
    <mergeCell ref="C7:D8"/>
    <mergeCell ref="Q7:R8"/>
    <mergeCell ref="W7:X8"/>
    <mergeCell ref="E7:F8"/>
    <mergeCell ref="G7:H8"/>
    <mergeCell ref="I7:J8"/>
    <mergeCell ref="K7:L8"/>
    <mergeCell ref="M7:N8"/>
    <mergeCell ref="O7:P8"/>
    <mergeCell ref="S7:T8"/>
  </mergeCells>
  <printOptions/>
  <pageMargins left="0.984251968503937" right="0" top="0" bottom="0.5905511811023623" header="0" footer="0"/>
  <pageSetup fitToHeight="0" horizontalDpi="300" verticalDpi="300" orientation="landscape" scale="5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2009-07-30T15:52:21Z</cp:lastPrinted>
  <dcterms:created xsi:type="dcterms:W3CDTF">2009-02-19T12:59:09Z</dcterms:created>
  <dcterms:modified xsi:type="dcterms:W3CDTF">2009-07-30T15:53:17Z</dcterms:modified>
  <cp:category/>
  <cp:version/>
  <cp:contentType/>
  <cp:contentStatus/>
</cp:coreProperties>
</file>