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CUAD1201 DEFINITIVO" sheetId="1" r:id="rId1"/>
  </sheets>
  <definedNames>
    <definedName name="_Regression_Int" localSheetId="0" hidden="1">1</definedName>
    <definedName name="A_IMPRESIÓN_IM" localSheetId="0">'CUAD1201 DEFINITIVO'!$A$1:$E$70</definedName>
    <definedName name="_xlnm.Print_Area" localSheetId="0">'CUAD1201 DEFINITIVO'!$A$11:$E$74</definedName>
    <definedName name="Imprimir_área_IM" localSheetId="0">'CUAD1201 DEFINITIVO'!$A$1:$E$71</definedName>
    <definedName name="_xlnm.Print_Titles" localSheetId="0">'CUAD1201 DEFINITIVO'!$1:$10</definedName>
  </definedNames>
  <calcPr fullCalcOnLoad="1"/>
</workbook>
</file>

<file path=xl/sharedStrings.xml><?xml version="1.0" encoding="utf-8"?>
<sst xmlns="http://schemas.openxmlformats.org/spreadsheetml/2006/main" count="80" uniqueCount="32">
  <si>
    <t>ANUARIO ESTADÍSTICO 2008</t>
  </si>
  <si>
    <t xml:space="preserve">                                                                                                                                        </t>
  </si>
  <si>
    <t>12. 1  PRESUPUESTO DE INGRESOS EN EL ISSSTE</t>
  </si>
  <si>
    <t>(MILES DE PESOS)</t>
  </si>
  <si>
    <t xml:space="preserve">              C O N C E P T O  </t>
  </si>
  <si>
    <t>INGRESOS *</t>
  </si>
  <si>
    <t xml:space="preserve"> INGRESOS TOTALES                                                          </t>
  </si>
  <si>
    <t xml:space="preserve"> </t>
  </si>
  <si>
    <t xml:space="preserve"> APORTACIONES DE ORGANISMOS GOBIERNOS ESTATALES Y MUNICIPALES</t>
  </si>
  <si>
    <t xml:space="preserve"> CUOTAS DE TRABAJADORES                                                    </t>
  </si>
  <si>
    <t xml:space="preserve"> ESTANCIAS DE BIENESTAR INFANTIL</t>
  </si>
  <si>
    <t xml:space="preserve"> INGRESOS DIVERSOS</t>
  </si>
  <si>
    <t xml:space="preserve"> APORTACIONES DEL GOBIERNO FEDERAL                                        </t>
  </si>
  <si>
    <t xml:space="preserve"> TRANSFERENCIAS RAMO XIX PAGO DE PENSIONES</t>
  </si>
  <si>
    <t>OTROS</t>
  </si>
  <si>
    <t>*  CIFRAS CONSOLIDADAS ISSSTE-ASEGURADOR, FOVISSSTE, TURISSSTE,  SUPERISSSTE Y PENSIONISSSTE</t>
  </si>
  <si>
    <t xml:space="preserve"> INGRESOS CORRIENTES Y DE CAPITAL</t>
  </si>
  <si>
    <t xml:space="preserve"> VENTA DE BIENES</t>
  </si>
  <si>
    <t xml:space="preserve"> VENTA DE SERVICIOS </t>
  </si>
  <si>
    <t xml:space="preserve"> FOVISSSTE</t>
  </si>
  <si>
    <t xml:space="preserve"> SUPERISSSTE</t>
  </si>
  <si>
    <t xml:space="preserve"> TURISSSTE</t>
  </si>
  <si>
    <t xml:space="preserve"> PENSIONISSSTE</t>
  </si>
  <si>
    <t xml:space="preserve">  RIESGOS DEL TRABAJO</t>
  </si>
  <si>
    <t xml:space="preserve">  CESANTIA EN EDAD AVANZADA Y VEJEZ</t>
  </si>
  <si>
    <t xml:space="preserve">  SALUD</t>
  </si>
  <si>
    <t xml:space="preserve">  INVALIDEZ Y VIDA</t>
  </si>
  <si>
    <t xml:space="preserve">  SERVICIOS SOCIALES Y CULURALES</t>
  </si>
  <si>
    <t xml:space="preserve">  ADMINISTRACION</t>
  </si>
  <si>
    <t xml:space="preserve">  PRESTAMOS PERSONALES</t>
  </si>
  <si>
    <t xml:space="preserve">  SALUD TRABAJADORES EN ACTIVO</t>
  </si>
  <si>
    <t xml:space="preserve">  SALUD PENSIONADOS Y FAMILIARES DERECHOHABIENTES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</si>
</sst>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);\(#,##0.00\)"/>
    <numFmt numFmtId="173" formatCode="#,##0.0_);\(#,##0.0\)"/>
    <numFmt numFmtId="174" formatCode="#,##0_);\(#,##0\)"/>
    <numFmt numFmtId="175" formatCode="0.0"/>
  </numFmts>
  <fonts count="25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3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3" fillId="0" borderId="0" xfId="0" applyNumberFormat="1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2" fontId="7" fillId="0" borderId="0" xfId="0" applyNumberFormat="1" applyFont="1" applyAlignment="1" applyProtection="1">
      <alignment horizontal="left"/>
      <protection/>
    </xf>
    <xf numFmtId="172" fontId="1" fillId="0" borderId="10" xfId="0" applyFont="1" applyFill="1" applyBorder="1" applyAlignment="1">
      <alignment/>
    </xf>
    <xf numFmtId="172" fontId="1" fillId="0" borderId="11" xfId="0" applyFont="1" applyFill="1" applyBorder="1" applyAlignment="1">
      <alignment/>
    </xf>
    <xf numFmtId="172" fontId="1" fillId="0" borderId="0" xfId="0" applyFont="1" applyFill="1" applyBorder="1" applyAlignment="1">
      <alignment/>
    </xf>
    <xf numFmtId="172" fontId="1" fillId="0" borderId="12" xfId="0" applyFont="1" applyFill="1" applyBorder="1" applyAlignment="1">
      <alignment/>
    </xf>
    <xf numFmtId="172" fontId="1" fillId="0" borderId="13" xfId="0" applyFont="1" applyFill="1" applyBorder="1" applyAlignment="1">
      <alignment/>
    </xf>
    <xf numFmtId="172" fontId="1" fillId="0" borderId="14" xfId="0" applyFont="1" applyFill="1" applyBorder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right"/>
      <protection/>
    </xf>
    <xf numFmtId="172" fontId="7" fillId="0" borderId="15" xfId="0" applyNumberFormat="1" applyFont="1" applyFill="1" applyBorder="1" applyAlignment="1" applyProtection="1">
      <alignment horizontal="center" vertical="center"/>
      <protection/>
    </xf>
    <xf numFmtId="172" fontId="7" fillId="0" borderId="16" xfId="0" applyNumberFormat="1" applyFont="1" applyFill="1" applyBorder="1" applyAlignment="1" applyProtection="1">
      <alignment horizontal="center" vertical="center"/>
      <protection/>
    </xf>
    <xf numFmtId="172" fontId="7" fillId="0" borderId="17" xfId="0" applyNumberFormat="1" applyFont="1" applyFill="1" applyBorder="1" applyAlignment="1" applyProtection="1">
      <alignment horizontal="center" vertical="center"/>
      <protection/>
    </xf>
    <xf numFmtId="172" fontId="7" fillId="0" borderId="10" xfId="0" applyFont="1" applyFill="1" applyBorder="1" applyAlignment="1">
      <alignment horizontal="right" vertical="center"/>
    </xf>
    <xf numFmtId="172" fontId="7" fillId="0" borderId="0" xfId="0" applyFont="1" applyFill="1" applyBorder="1" applyAlignment="1">
      <alignment horizontal="right" vertical="center"/>
    </xf>
    <xf numFmtId="172" fontId="7" fillId="0" borderId="13" xfId="0" applyFont="1" applyFill="1" applyBorder="1" applyAlignment="1">
      <alignment horizontal="right" vertical="center"/>
    </xf>
    <xf numFmtId="173" fontId="5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0" fillId="0" borderId="0" xfId="0" applyNumberFormat="1" applyFont="1" applyAlignment="1" applyProtection="1">
      <alignment horizontal="left"/>
      <protection/>
    </xf>
    <xf numFmtId="172" fontId="6" fillId="0" borderId="0" xfId="0" applyFont="1" applyAlignment="1">
      <alignment/>
    </xf>
    <xf numFmtId="172" fontId="6" fillId="0" borderId="0" xfId="0" applyNumberFormat="1" applyFont="1" applyAlignment="1" applyProtection="1">
      <alignment horizontal="left"/>
      <protection/>
    </xf>
    <xf numFmtId="172" fontId="0" fillId="0" borderId="0" xfId="0" applyNumberFormat="1" applyFont="1" applyAlignment="1" applyProtection="1">
      <alignment horizontal="left"/>
      <protection/>
    </xf>
    <xf numFmtId="172" fontId="1" fillId="0" borderId="13" xfId="0" applyFont="1" applyBorder="1" applyAlignment="1">
      <alignment/>
    </xf>
    <xf numFmtId="172" fontId="5" fillId="0" borderId="13" xfId="0" applyNumberFormat="1" applyFont="1" applyBorder="1" applyAlignment="1" applyProtection="1">
      <alignment horizontal="left"/>
      <protection/>
    </xf>
    <xf numFmtId="173" fontId="1" fillId="0" borderId="13" xfId="0" applyNumberFormat="1" applyFont="1" applyBorder="1" applyAlignment="1" applyProtection="1">
      <alignment/>
      <protection/>
    </xf>
    <xf numFmtId="172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4" fontId="1" fillId="0" borderId="0" xfId="0" applyNumberFormat="1" applyFont="1" applyBorder="1" applyAlignment="1" applyProtection="1">
      <alignment/>
      <protection/>
    </xf>
    <xf numFmtId="172" fontId="0" fillId="0" borderId="13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133350</xdr:rowOff>
    </xdr:from>
    <xdr:to>
      <xdr:col>1</xdr:col>
      <xdr:colOff>514350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409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5"/>
  <sheetViews>
    <sheetView showGridLines="0" showZeros="0"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8.25390625" defaultRowHeight="12.75"/>
  <cols>
    <col min="1" max="1" width="0.74609375" style="0" customWidth="1"/>
    <col min="2" max="2" width="96.25390625" style="0" customWidth="1"/>
    <col min="3" max="3" width="16.25390625" style="0" customWidth="1"/>
    <col min="4" max="4" width="28.875" style="0" customWidth="1"/>
    <col min="5" max="5" width="19.625" style="0" customWidth="1"/>
  </cols>
  <sheetData>
    <row r="1" spans="1:5" ht="12.75">
      <c r="A1" s="1"/>
      <c r="B1" s="20" t="s">
        <v>0</v>
      </c>
      <c r="C1" s="20"/>
      <c r="D1" s="20"/>
      <c r="E1" s="20"/>
    </row>
    <row r="2" spans="1:5" ht="15">
      <c r="A2" s="1"/>
      <c r="B2" s="2" t="s">
        <v>1</v>
      </c>
      <c r="C2" s="3"/>
      <c r="D2" s="3"/>
      <c r="E2" s="3"/>
    </row>
    <row r="3" spans="1:5" ht="18">
      <c r="A3" s="1"/>
      <c r="B3" s="19" t="s">
        <v>2</v>
      </c>
      <c r="C3" s="19"/>
      <c r="D3" s="19"/>
      <c r="E3" s="19"/>
    </row>
    <row r="4" spans="1:5" ht="18">
      <c r="A4" s="1"/>
      <c r="B4" s="19" t="s">
        <v>3</v>
      </c>
      <c r="C4" s="19"/>
      <c r="D4" s="19"/>
      <c r="E4" s="19"/>
    </row>
    <row r="5" spans="1:5" ht="12.75">
      <c r="A5" s="1"/>
      <c r="B5" s="4" t="s">
        <v>1</v>
      </c>
      <c r="C5" s="1"/>
      <c r="D5" s="1"/>
      <c r="E5" s="1"/>
    </row>
    <row r="6" spans="1:5" ht="6.75" customHeight="1">
      <c r="A6" s="1"/>
      <c r="B6" s="21" t="s">
        <v>4</v>
      </c>
      <c r="C6" s="13"/>
      <c r="D6" s="24" t="s">
        <v>5</v>
      </c>
      <c r="E6" s="14"/>
    </row>
    <row r="7" spans="1:5" ht="12.75">
      <c r="A7" s="1"/>
      <c r="B7" s="22"/>
      <c r="C7" s="15"/>
      <c r="D7" s="25"/>
      <c r="E7" s="16"/>
    </row>
    <row r="8" spans="1:5" ht="12.75">
      <c r="A8" s="1"/>
      <c r="B8" s="22"/>
      <c r="C8" s="15"/>
      <c r="D8" s="25"/>
      <c r="E8" s="16"/>
    </row>
    <row r="9" spans="1:5" ht="6.75" customHeight="1">
      <c r="A9" s="1"/>
      <c r="B9" s="23"/>
      <c r="C9" s="17"/>
      <c r="D9" s="26"/>
      <c r="E9" s="18"/>
    </row>
    <row r="10" spans="1:5" ht="12.75">
      <c r="A10" s="1"/>
      <c r="B10" s="5"/>
      <c r="C10" s="6"/>
      <c r="D10" s="6"/>
      <c r="E10" s="6"/>
    </row>
    <row r="11" spans="1:5" s="28" customFormat="1" ht="12.75">
      <c r="A11" s="1"/>
      <c r="B11" s="7" t="s">
        <v>6</v>
      </c>
      <c r="C11" s="8"/>
      <c r="D11" s="27">
        <f>SUM(D13+D67)</f>
        <v>124050122.3</v>
      </c>
      <c r="E11" s="1"/>
    </row>
    <row r="12" spans="1:16" s="29" customFormat="1" ht="12.75">
      <c r="A12" s="1"/>
      <c r="B12" s="1"/>
      <c r="C12" s="1"/>
      <c r="D12" s="9"/>
      <c r="E12" s="1"/>
      <c r="P12" s="30" t="s">
        <v>7</v>
      </c>
    </row>
    <row r="13" spans="1:16" s="29" customFormat="1" ht="12.75">
      <c r="A13" s="1"/>
      <c r="B13" s="4" t="s">
        <v>16</v>
      </c>
      <c r="C13" s="1"/>
      <c r="D13" s="9">
        <f>SUM(D15+D17+D40+D49)</f>
        <v>48109927.5</v>
      </c>
      <c r="E13" s="1"/>
      <c r="P13" s="30" t="s">
        <v>7</v>
      </c>
    </row>
    <row r="14" spans="1:5" s="29" customFormat="1" ht="12.75">
      <c r="A14" s="1"/>
      <c r="B14" s="1"/>
      <c r="C14" s="1"/>
      <c r="D14" s="9"/>
      <c r="E14" s="1"/>
    </row>
    <row r="15" spans="1:16" s="31" customFormat="1" ht="12.75">
      <c r="A15" s="8"/>
      <c r="B15" s="7" t="s">
        <v>17</v>
      </c>
      <c r="C15" s="8"/>
      <c r="D15" s="27">
        <v>1263348.2</v>
      </c>
      <c r="E15" s="8"/>
      <c r="P15" s="32" t="s">
        <v>7</v>
      </c>
    </row>
    <row r="16" spans="1:5" s="29" customFormat="1" ht="12.75">
      <c r="A16" s="1"/>
      <c r="B16" s="7"/>
      <c r="C16" s="1"/>
      <c r="D16" s="9"/>
      <c r="E16" s="1"/>
    </row>
    <row r="17" spans="1:16" s="31" customFormat="1" ht="12.75">
      <c r="A17" s="8"/>
      <c r="B17" s="7" t="s">
        <v>18</v>
      </c>
      <c r="C17" s="8"/>
      <c r="D17" s="27">
        <f>SUM(D19+D28+D57+D37+D38)</f>
        <v>43381610.099999994</v>
      </c>
      <c r="E17" s="8"/>
      <c r="P17" s="32" t="s">
        <v>7</v>
      </c>
    </row>
    <row r="18" spans="1:16" s="29" customFormat="1" ht="12.75">
      <c r="A18" s="1"/>
      <c r="B18" s="7"/>
      <c r="C18" s="1"/>
      <c r="D18" s="9"/>
      <c r="E18" s="1"/>
      <c r="P18" s="30" t="s">
        <v>7</v>
      </c>
    </row>
    <row r="19" spans="1:16" s="28" customFormat="1" ht="12.75">
      <c r="A19" s="1"/>
      <c r="B19" s="7" t="s">
        <v>8</v>
      </c>
      <c r="C19" s="1"/>
      <c r="D19" s="27">
        <f>SUM(D20:D26)</f>
        <v>7762273.899999999</v>
      </c>
      <c r="E19" s="1"/>
      <c r="P19" s="33" t="s">
        <v>7</v>
      </c>
    </row>
    <row r="20" spans="1:16" s="29" customFormat="1" ht="12.75">
      <c r="A20" s="1"/>
      <c r="B20" s="4" t="s">
        <v>25</v>
      </c>
      <c r="C20" s="1"/>
      <c r="D20" s="9">
        <f>4060098+1482816.2</f>
        <v>5542914.2</v>
      </c>
      <c r="E20" s="1"/>
      <c r="P20" s="30" t="s">
        <v>7</v>
      </c>
    </row>
    <row r="21" spans="1:16" s="29" customFormat="1" ht="12.75">
      <c r="A21" s="1"/>
      <c r="B21" s="4" t="s">
        <v>24</v>
      </c>
      <c r="C21" s="1"/>
      <c r="D21" s="9">
        <f>1068435.3+169549</f>
        <v>1237984.3</v>
      </c>
      <c r="E21" s="1"/>
      <c r="P21" s="30" t="s">
        <v>7</v>
      </c>
    </row>
    <row r="22" spans="1:16" s="29" customFormat="1" ht="12.75">
      <c r="A22" s="1"/>
      <c r="B22" s="4" t="s">
        <v>23</v>
      </c>
      <c r="C22" s="1"/>
      <c r="D22" s="9">
        <f>324621.3+41578</f>
        <v>366199.3</v>
      </c>
      <c r="E22" s="1"/>
      <c r="P22" s="30" t="s">
        <v>7</v>
      </c>
    </row>
    <row r="23" spans="1:16" s="29" customFormat="1" ht="12.75">
      <c r="A23" s="1"/>
      <c r="B23" s="4" t="s">
        <v>26</v>
      </c>
      <c r="C23" s="1"/>
      <c r="D23" s="9">
        <f>264300.3+35369.2</f>
        <v>299669.5</v>
      </c>
      <c r="E23" s="1"/>
      <c r="P23" s="30"/>
    </row>
    <row r="24" spans="1:16" s="29" customFormat="1" ht="12.75">
      <c r="A24" s="1"/>
      <c r="B24" s="4" t="s">
        <v>27</v>
      </c>
      <c r="C24" s="1"/>
      <c r="D24" s="9">
        <f>220738.8+31957</f>
        <v>252695.8</v>
      </c>
      <c r="E24" s="1"/>
      <c r="P24" s="30" t="s">
        <v>7</v>
      </c>
    </row>
    <row r="25" spans="1:5" s="29" customFormat="1" ht="12.75">
      <c r="A25" s="1"/>
      <c r="B25" s="4" t="s">
        <v>28</v>
      </c>
      <c r="C25" s="1"/>
      <c r="D25" s="9">
        <f>32266.2+26852.5</f>
        <v>59118.7</v>
      </c>
      <c r="E25" s="1"/>
    </row>
    <row r="26" spans="1:5" s="29" customFormat="1" ht="12.75">
      <c r="A26" s="1"/>
      <c r="B26" s="4" t="s">
        <v>29</v>
      </c>
      <c r="C26" s="1"/>
      <c r="D26" s="9">
        <f>2401.1+1291</f>
        <v>3692.1</v>
      </c>
      <c r="E26" s="1"/>
    </row>
    <row r="27" spans="1:5" s="29" customFormat="1" ht="12.75">
      <c r="A27" s="1"/>
      <c r="B27" s="4"/>
      <c r="C27" s="1"/>
      <c r="D27" s="9"/>
      <c r="E27" s="1"/>
    </row>
    <row r="28" spans="1:5" s="28" customFormat="1" ht="12.75">
      <c r="A28" s="1"/>
      <c r="B28" s="7" t="s">
        <v>9</v>
      </c>
      <c r="C28" s="1"/>
      <c r="D28" s="27">
        <f>SUM(D29:D35)</f>
        <v>16548665.8</v>
      </c>
      <c r="E28" s="1"/>
    </row>
    <row r="29" spans="1:16" s="29" customFormat="1" ht="12.75">
      <c r="A29" s="1"/>
      <c r="B29" s="4" t="s">
        <v>30</v>
      </c>
      <c r="C29" s="1"/>
      <c r="D29" s="9">
        <v>6406320.7</v>
      </c>
      <c r="E29" s="1"/>
      <c r="P29" s="30" t="s">
        <v>7</v>
      </c>
    </row>
    <row r="30" spans="1:16" s="29" customFormat="1" ht="12.75">
      <c r="A30" s="1"/>
      <c r="B30" s="4" t="s">
        <v>31</v>
      </c>
      <c r="C30" s="1"/>
      <c r="D30" s="9">
        <v>1455982</v>
      </c>
      <c r="E30" s="1"/>
      <c r="P30" s="30"/>
    </row>
    <row r="31" spans="1:16" s="29" customFormat="1" ht="12.75">
      <c r="A31" s="1"/>
      <c r="B31" s="4" t="s">
        <v>24</v>
      </c>
      <c r="C31" s="1"/>
      <c r="D31" s="9">
        <v>6214486.5</v>
      </c>
      <c r="E31" s="1"/>
      <c r="P31" s="30" t="s">
        <v>7</v>
      </c>
    </row>
    <row r="32" spans="1:16" s="29" customFormat="1" ht="12.75">
      <c r="A32" s="1"/>
      <c r="B32" s="4" t="s">
        <v>26</v>
      </c>
      <c r="C32" s="1"/>
      <c r="D32" s="9">
        <v>1296580.4</v>
      </c>
      <c r="E32" s="1"/>
      <c r="P32" s="30" t="s">
        <v>7</v>
      </c>
    </row>
    <row r="33" spans="1:16" s="29" customFormat="1" ht="12.75">
      <c r="A33" s="1"/>
      <c r="B33" s="4" t="s">
        <v>27</v>
      </c>
      <c r="C33" s="1"/>
      <c r="D33" s="9">
        <v>1069900.4</v>
      </c>
      <c r="E33" s="1"/>
      <c r="P33" s="30" t="s">
        <v>7</v>
      </c>
    </row>
    <row r="34" spans="1:16" s="29" customFormat="1" ht="12.75">
      <c r="A34" s="1"/>
      <c r="B34" s="4" t="s">
        <v>28</v>
      </c>
      <c r="C34" s="1"/>
      <c r="D34" s="9">
        <v>99718</v>
      </c>
      <c r="E34" s="1"/>
      <c r="P34" s="30"/>
    </row>
    <row r="35" spans="1:16" s="29" customFormat="1" ht="12.75">
      <c r="A35" s="1"/>
      <c r="B35" s="4" t="s">
        <v>29</v>
      </c>
      <c r="C35" s="1"/>
      <c r="D35" s="9">
        <v>5677.8</v>
      </c>
      <c r="E35" s="1"/>
      <c r="P35" s="30"/>
    </row>
    <row r="36" spans="1:16" s="29" customFormat="1" ht="12.75">
      <c r="A36" s="1"/>
      <c r="C36" s="1"/>
      <c r="D36" s="9"/>
      <c r="E36" s="1"/>
      <c r="P36" s="30" t="s">
        <v>7</v>
      </c>
    </row>
    <row r="37" spans="1:5" s="28" customFormat="1" ht="12.75">
      <c r="A37" s="1"/>
      <c r="B37" s="7" t="s">
        <v>10</v>
      </c>
      <c r="C37" s="1"/>
      <c r="D37" s="27">
        <v>566008.3</v>
      </c>
      <c r="E37" s="1"/>
    </row>
    <row r="38" spans="1:16" s="29" customFormat="1" ht="12.75">
      <c r="A38" s="1"/>
      <c r="B38" s="7"/>
      <c r="C38" s="1"/>
      <c r="D38" s="9"/>
      <c r="E38" s="1"/>
      <c r="P38" s="30"/>
    </row>
    <row r="39" spans="1:16" s="29" customFormat="1" ht="12.75">
      <c r="A39" s="1"/>
      <c r="B39" s="4" t="s">
        <v>1</v>
      </c>
      <c r="C39" s="1"/>
      <c r="D39" s="9"/>
      <c r="E39" s="1"/>
      <c r="P39" s="30" t="s">
        <v>7</v>
      </c>
    </row>
    <row r="40" spans="1:5" s="31" customFormat="1" ht="12.75">
      <c r="A40" s="8"/>
      <c r="B40" s="7" t="s">
        <v>11</v>
      </c>
      <c r="C40" s="8"/>
      <c r="D40" s="27">
        <f>SUM(D41:D47)</f>
        <v>2254001.0999999996</v>
      </c>
      <c r="E40" s="8"/>
    </row>
    <row r="41" spans="1:5" s="10" customFormat="1" ht="12.75">
      <c r="A41" s="8"/>
      <c r="B41" s="4" t="s">
        <v>25</v>
      </c>
      <c r="C41" s="8"/>
      <c r="D41" s="9">
        <v>1904705.7</v>
      </c>
      <c r="E41" s="8"/>
    </row>
    <row r="42" spans="1:5" s="10" customFormat="1" ht="12.75">
      <c r="A42" s="8"/>
      <c r="B42" s="4" t="s">
        <v>24</v>
      </c>
      <c r="C42" s="8"/>
      <c r="D42" s="9">
        <v>10109.5</v>
      </c>
      <c r="E42" s="8"/>
    </row>
    <row r="43" spans="1:5" s="10" customFormat="1" ht="12.75">
      <c r="A43" s="8"/>
      <c r="B43" s="4" t="s">
        <v>23</v>
      </c>
      <c r="C43" s="8"/>
      <c r="D43" s="9">
        <v>4232</v>
      </c>
      <c r="E43" s="8"/>
    </row>
    <row r="44" spans="1:5" s="29" customFormat="1" ht="12.75">
      <c r="A44" s="1"/>
      <c r="B44" s="4" t="s">
        <v>26</v>
      </c>
      <c r="C44" s="1"/>
      <c r="D44" s="9">
        <v>6146.4</v>
      </c>
      <c r="E44" s="1"/>
    </row>
    <row r="45" spans="1:16" s="29" customFormat="1" ht="12.75">
      <c r="A45" s="1"/>
      <c r="B45" s="4" t="s">
        <v>27</v>
      </c>
      <c r="C45" s="1"/>
      <c r="D45" s="9">
        <f>618945.7-D37</f>
        <v>52937.39999999991</v>
      </c>
      <c r="E45" s="1"/>
      <c r="P45" s="30" t="s">
        <v>7</v>
      </c>
    </row>
    <row r="46" spans="1:5" s="29" customFormat="1" ht="12.75">
      <c r="A46" s="1"/>
      <c r="B46" s="4" t="s">
        <v>28</v>
      </c>
      <c r="C46" s="1"/>
      <c r="D46" s="9">
        <v>251699.3</v>
      </c>
      <c r="E46" s="1"/>
    </row>
    <row r="47" spans="1:16" s="29" customFormat="1" ht="12.75">
      <c r="A47" s="1"/>
      <c r="B47" s="4" t="s">
        <v>29</v>
      </c>
      <c r="C47" s="1"/>
      <c r="D47" s="9">
        <v>24170.8</v>
      </c>
      <c r="E47" s="1"/>
      <c r="P47" s="30" t="s">
        <v>7</v>
      </c>
    </row>
    <row r="48" spans="1:16" s="29" customFormat="1" ht="12.75">
      <c r="A48" s="1"/>
      <c r="B48" s="4"/>
      <c r="C48" s="1"/>
      <c r="D48" s="9"/>
      <c r="E48" s="1"/>
      <c r="P48" s="30"/>
    </row>
    <row r="49" spans="1:16" s="28" customFormat="1" ht="12.75">
      <c r="A49" s="1"/>
      <c r="B49" s="7" t="s">
        <v>14</v>
      </c>
      <c r="C49" s="1"/>
      <c r="D49" s="27">
        <f>SUM(D50:D53)</f>
        <v>1210968.0999999999</v>
      </c>
      <c r="E49" s="1"/>
      <c r="P49" s="33" t="s">
        <v>7</v>
      </c>
    </row>
    <row r="50" spans="1:16" s="29" customFormat="1" ht="12.75">
      <c r="A50" s="1"/>
      <c r="B50" s="4" t="s">
        <v>19</v>
      </c>
      <c r="C50" s="1"/>
      <c r="D50" s="9">
        <v>808197.2</v>
      </c>
      <c r="E50" s="1"/>
      <c r="P50" s="30"/>
    </row>
    <row r="51" spans="1:16" s="29" customFormat="1" ht="12.75">
      <c r="A51" s="1"/>
      <c r="B51" s="4" t="s">
        <v>20</v>
      </c>
      <c r="C51" s="1"/>
      <c r="D51" s="9">
        <f>1384705.4-D15</f>
        <v>121357.19999999995</v>
      </c>
      <c r="E51" s="1"/>
      <c r="P51" s="30"/>
    </row>
    <row r="52" spans="1:16" s="29" customFormat="1" ht="12.75">
      <c r="A52" s="1"/>
      <c r="B52" s="4" t="s">
        <v>21</v>
      </c>
      <c r="C52" s="1"/>
      <c r="D52" s="9">
        <v>88448.8</v>
      </c>
      <c r="E52" s="1"/>
      <c r="P52" s="30"/>
    </row>
    <row r="53" spans="1:16" s="29" customFormat="1" ht="12.75">
      <c r="A53" s="1"/>
      <c r="B53" s="4" t="s">
        <v>22</v>
      </c>
      <c r="C53" s="1"/>
      <c r="D53" s="9">
        <v>192964.9</v>
      </c>
      <c r="E53" s="1"/>
      <c r="P53" s="30"/>
    </row>
    <row r="54" spans="1:16" s="29" customFormat="1" ht="12.75">
      <c r="A54" s="1"/>
      <c r="B54" s="7"/>
      <c r="C54" s="1"/>
      <c r="E54" s="1"/>
      <c r="P54" s="30"/>
    </row>
    <row r="55" spans="1:16" s="37" customFormat="1" ht="12.75">
      <c r="A55" s="34"/>
      <c r="B55" s="35"/>
      <c r="C55" s="34"/>
      <c r="D55" s="36"/>
      <c r="E55" s="34"/>
      <c r="P55" s="38"/>
    </row>
    <row r="56" spans="1:16" s="29" customFormat="1" ht="12.75">
      <c r="A56" s="1"/>
      <c r="B56" s="1"/>
      <c r="C56" s="1"/>
      <c r="D56" s="9"/>
      <c r="E56" s="1"/>
      <c r="P56" s="30" t="s">
        <v>7</v>
      </c>
    </row>
    <row r="57" spans="1:16" s="31" customFormat="1" ht="12.75">
      <c r="A57" s="8"/>
      <c r="B57" s="7" t="s">
        <v>12</v>
      </c>
      <c r="C57" s="8"/>
      <c r="D57" s="27">
        <f>SUM(D58:D64)</f>
        <v>18504662.1</v>
      </c>
      <c r="E57" s="8"/>
      <c r="P57" s="32" t="s">
        <v>7</v>
      </c>
    </row>
    <row r="58" spans="1:16" s="29" customFormat="1" ht="12.75">
      <c r="A58" s="1"/>
      <c r="B58" s="4" t="s">
        <v>25</v>
      </c>
      <c r="C58" s="1"/>
      <c r="D58" s="9">
        <v>11965604</v>
      </c>
      <c r="E58" s="1"/>
      <c r="P58" s="30" t="s">
        <v>7</v>
      </c>
    </row>
    <row r="59" spans="1:16" s="29" customFormat="1" ht="12.75">
      <c r="A59" s="1"/>
      <c r="B59" s="4" t="s">
        <v>24</v>
      </c>
      <c r="C59" s="1"/>
      <c r="D59" s="9">
        <v>3731276.3</v>
      </c>
      <c r="E59" s="1"/>
      <c r="P59" s="30" t="s">
        <v>7</v>
      </c>
    </row>
    <row r="60" spans="1:16" s="29" customFormat="1" ht="12.75">
      <c r="A60" s="1"/>
      <c r="B60" s="4" t="s">
        <v>23</v>
      </c>
      <c r="C60" s="1"/>
      <c r="D60" s="9">
        <v>1094923.3</v>
      </c>
      <c r="E60" s="1"/>
      <c r="P60" s="30" t="s">
        <v>7</v>
      </c>
    </row>
    <row r="61" spans="1:16" s="29" customFormat="1" ht="12.75">
      <c r="A61" s="1"/>
      <c r="B61" s="4" t="s">
        <v>26</v>
      </c>
      <c r="C61" s="1"/>
      <c r="D61" s="9">
        <v>904828</v>
      </c>
      <c r="E61" s="1"/>
      <c r="P61" s="30" t="s">
        <v>7</v>
      </c>
    </row>
    <row r="62" spans="1:16" s="29" customFormat="1" ht="12.75">
      <c r="A62" s="1"/>
      <c r="B62" s="4" t="s">
        <v>27</v>
      </c>
      <c r="C62" s="1"/>
      <c r="D62" s="9">
        <v>742123.9</v>
      </c>
      <c r="E62" s="1"/>
      <c r="P62" s="30" t="s">
        <v>7</v>
      </c>
    </row>
    <row r="63" spans="1:16" s="29" customFormat="1" ht="12.75">
      <c r="A63" s="1"/>
      <c r="B63" s="4" t="s">
        <v>28</v>
      </c>
      <c r="C63" s="1"/>
      <c r="D63" s="9">
        <v>62667.6</v>
      </c>
      <c r="E63" s="1"/>
      <c r="P63" s="30"/>
    </row>
    <row r="64" spans="1:16" s="29" customFormat="1" ht="12.75">
      <c r="A64" s="1"/>
      <c r="B64" s="4" t="s">
        <v>29</v>
      </c>
      <c r="C64" s="1"/>
      <c r="D64" s="9">
        <v>3239</v>
      </c>
      <c r="E64" s="1"/>
      <c r="P64" s="30"/>
    </row>
    <row r="65" spans="1:16" s="29" customFormat="1" ht="12.75">
      <c r="A65" s="1"/>
      <c r="B65" s="4"/>
      <c r="C65" s="1"/>
      <c r="D65" s="9"/>
      <c r="E65" s="1"/>
      <c r="P65" s="30"/>
    </row>
    <row r="66" spans="1:16" s="29" customFormat="1" ht="12.75">
      <c r="A66" s="1"/>
      <c r="B66" s="4" t="s">
        <v>1</v>
      </c>
      <c r="C66" s="1"/>
      <c r="D66" s="9"/>
      <c r="E66" s="1"/>
      <c r="P66" s="30" t="s">
        <v>7</v>
      </c>
    </row>
    <row r="67" spans="1:5" s="31" customFormat="1" ht="12.75">
      <c r="A67" s="8"/>
      <c r="B67" s="7" t="s">
        <v>13</v>
      </c>
      <c r="C67" s="8"/>
      <c r="D67" s="27">
        <v>75940194.8</v>
      </c>
      <c r="E67" s="8"/>
    </row>
    <row r="68" spans="1:5" s="42" customFormat="1" ht="12.75">
      <c r="A68" s="34"/>
      <c r="B68" s="34"/>
      <c r="C68" s="34"/>
      <c r="D68" s="36"/>
      <c r="E68" s="34"/>
    </row>
    <row r="69" spans="1:5" ht="12.75">
      <c r="A69" s="1"/>
      <c r="B69" s="39"/>
      <c r="C69" s="40"/>
      <c r="D69" s="41"/>
      <c r="E69" s="40"/>
    </row>
    <row r="70" spans="1:5" ht="14.25">
      <c r="A70" s="1"/>
      <c r="B70" s="12" t="s">
        <v>15</v>
      </c>
      <c r="C70" s="1"/>
      <c r="D70" s="11"/>
      <c r="E70" s="1"/>
    </row>
    <row r="71" spans="1:5" ht="12.75">
      <c r="A71" s="1"/>
      <c r="B71" s="1"/>
      <c r="C71" s="1"/>
      <c r="D71" s="11"/>
      <c r="E71" s="1"/>
    </row>
    <row r="72" spans="1:5" ht="12.75">
      <c r="A72" s="1"/>
      <c r="B72" s="1"/>
      <c r="C72" s="1"/>
      <c r="D72" s="11"/>
      <c r="E72" s="1"/>
    </row>
    <row r="73" spans="1:5" ht="12.75">
      <c r="A73" s="1"/>
      <c r="B73" s="1"/>
      <c r="C73" s="1"/>
      <c r="D73" s="11"/>
      <c r="E73" s="1"/>
    </row>
    <row r="74" spans="1:5" ht="12.75">
      <c r="A74" s="1"/>
      <c r="B74" s="1"/>
      <c r="C74" s="1"/>
      <c r="D74" s="11"/>
      <c r="E74" s="1"/>
    </row>
    <row r="75" spans="1:5" ht="12.75">
      <c r="A75" s="1"/>
      <c r="B75" s="1"/>
      <c r="C75" s="1"/>
      <c r="D75" s="11"/>
      <c r="E75" s="1"/>
    </row>
    <row r="76" spans="1:5" ht="12.75">
      <c r="A76" s="1"/>
      <c r="B76" s="1"/>
      <c r="C76" s="1"/>
      <c r="D76" s="11"/>
      <c r="E76" s="1"/>
    </row>
    <row r="77" spans="1:5" ht="12.75">
      <c r="A77" s="1"/>
      <c r="B77" s="1"/>
      <c r="C77" s="1"/>
      <c r="D77" s="11"/>
      <c r="E77" s="1"/>
    </row>
    <row r="78" spans="1:5" ht="12.75">
      <c r="A78" s="1"/>
      <c r="B78" s="1"/>
      <c r="C78" s="1"/>
      <c r="D78" s="11"/>
      <c r="E78" s="1"/>
    </row>
    <row r="79" spans="1:5" ht="12.75">
      <c r="A79" s="1"/>
      <c r="B79" s="1"/>
      <c r="C79" s="1"/>
      <c r="D79" s="1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</sheetData>
  <sheetProtection/>
  <mergeCells count="5">
    <mergeCell ref="B3:E3"/>
    <mergeCell ref="B1:E1"/>
    <mergeCell ref="B4:E4"/>
    <mergeCell ref="B6:B9"/>
    <mergeCell ref="D6:D9"/>
  </mergeCells>
  <printOptions/>
  <pageMargins left="0.984251968503937" right="0" top="0" bottom="0.5905511811023623" header="0" footer="0"/>
  <pageSetup firstPageNumber="359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issste</cp:lastModifiedBy>
  <cp:lastPrinted>2009-07-28T22:55:49Z</cp:lastPrinted>
  <dcterms:created xsi:type="dcterms:W3CDTF">2009-03-23T16:00:05Z</dcterms:created>
  <dcterms:modified xsi:type="dcterms:W3CDTF">2009-07-28T22:55:52Z</dcterms:modified>
  <cp:category/>
  <cp:version/>
  <cp:contentType/>
  <cp:contentStatus/>
</cp:coreProperties>
</file>