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7 " sheetId="1" r:id="rId1"/>
  </sheets>
  <definedNames>
    <definedName name="\a">'cuad. 19.37 '!$G$15</definedName>
    <definedName name="A_IMPRESIÓN_IM">'cuad. 19.37 '!$A$1:$E$54</definedName>
    <definedName name="_xlnm.Print_Area" localSheetId="0">'cuad. 19.37 '!$A$1:$L$148</definedName>
    <definedName name="Imprimir_área_IM" localSheetId="0">'cuad. 19.37 '!$A$1:$E$54</definedName>
    <definedName name="Imprimir_títulos_IM" localSheetId="0">'cuad. 19.37 '!$6:$9</definedName>
    <definedName name="_xlnm.Print_Titles" localSheetId="0">'cuad. 19.37 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<sst xmlns="http://schemas.openxmlformats.org/spreadsheetml/2006/main" count="138" uniqueCount="129">
  <si>
    <t xml:space="preserve">   ZONA   NORTE</t>
  </si>
  <si>
    <t xml:space="preserve">     ZONA SUR</t>
  </si>
  <si>
    <t xml:space="preserve">  ZONA   ORIENTE</t>
  </si>
  <si>
    <t xml:space="preserve">  ZONA   PONIENTE</t>
  </si>
  <si>
    <t xml:space="preserve">  TOTAL   D.F.</t>
  </si>
  <si>
    <t>ZONA NORTE</t>
  </si>
  <si>
    <t xml:space="preserve">D I A G N O S T I C O </t>
  </si>
  <si>
    <t>CASOS</t>
  </si>
  <si>
    <t>TASA +</t>
  </si>
  <si>
    <t>ZONA SUR</t>
  </si>
  <si>
    <t xml:space="preserve">ZONA ORIENTE </t>
  </si>
  <si>
    <t>ZONA PONIENTE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</si>
  <si>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</si>
  <si>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</si>
  <si>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</si>
  <si>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</si>
  <si>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DIFTERIA</t>
  </si>
  <si>
    <t xml:space="preserve"> SARAMPION</t>
  </si>
  <si>
    <t xml:space="preserve"> TETANOS   </t>
  </si>
  <si>
    <t xml:space="preserve"> TETANOS NEONATAL</t>
  </si>
  <si>
    <t xml:space="preserve"> TOSFERINA</t>
  </si>
  <si>
    <t xml:space="preserve"> RUBEOLA   </t>
  </si>
  <si>
    <t xml:space="preserve"> TUBERCULOSIS MENINGEA     </t>
  </si>
  <si>
    <t xml:space="preserve"> PAROTIDITIS INFECCIOSA   </t>
  </si>
  <si>
    <t xml:space="preserve"> HEPATITIS VIRICA "B"   </t>
  </si>
  <si>
    <t xml:space="preserve"> RUBEOLA CONGENITA</t>
  </si>
  <si>
    <t xml:space="preserve"> ENFERMEDADES INTESTINALES INFECCIOSAS Y PARASITARIAS</t>
  </si>
  <si>
    <t xml:space="preserve"> COLERA</t>
  </si>
  <si>
    <t xml:space="preserve"> AMIBIASIS INTESTINAL     </t>
  </si>
  <si>
    <t xml:space="preserve"> ASCARIASIS    </t>
  </si>
  <si>
    <t xml:space="preserve"> SHIGELOSIS    </t>
  </si>
  <si>
    <t xml:space="preserve"> FIEBRE TIFOIDEA   </t>
  </si>
  <si>
    <t xml:space="preserve"> GIARDIASIS   </t>
  </si>
  <si>
    <t xml:space="preserve"> OTRAS INFECCIONES INTESTINALES A PROTOZOARIOS   *</t>
  </si>
  <si>
    <t xml:space="preserve"> INFECCIONES INTESTINALES MAL DEFINIDAS    *</t>
  </si>
  <si>
    <t xml:space="preserve"> INTOXICACION ALIMENTARIA (BACTERIANA)   </t>
  </si>
  <si>
    <t xml:space="preserve">ENTEROBIASIS   </t>
  </si>
  <si>
    <t xml:space="preserve"> PARATIFOIDEA Y OTRAS SALMONELAS   </t>
  </si>
  <si>
    <t xml:space="preserve"> TENIASIS    </t>
  </si>
  <si>
    <t xml:space="preserve"> OTRAS HELMINTIASIS   </t>
  </si>
  <si>
    <t xml:space="preserve"> ENFERMEDADES DE LAS VIAS RESPIRATORIAS</t>
  </si>
  <si>
    <t>FARINGITIS Y AMIGDALITIS ESTREPTOCOCCICA   *</t>
  </si>
  <si>
    <t xml:space="preserve"> INFECCIONES RESPIRATORIAS AGUDAS    </t>
  </si>
  <si>
    <t xml:space="preserve"> NEUMONIAS Y BRONCONEUMONIAS   </t>
  </si>
  <si>
    <t xml:space="preserve"> OTITIS MEDIA AGUDA    </t>
  </si>
  <si>
    <t xml:space="preserve"> TUBERCULOSIS PULMONAR    </t>
  </si>
  <si>
    <t xml:space="preserve"> ENFERMEDADES DE TRANSMISION SEXUAL   </t>
  </si>
  <si>
    <t xml:space="preserve"> CANDIDIASIS UROGENITAL   </t>
  </si>
  <si>
    <t xml:space="preserve"> CHANCRO BLANDO    </t>
  </si>
  <si>
    <t xml:space="preserve"> HERPES GENITAL    </t>
  </si>
  <si>
    <t xml:space="preserve"> INFECCION GONOCOCCICA    </t>
  </si>
  <si>
    <t xml:space="preserve"> LINFOGRANULOMA VENEREO    </t>
  </si>
  <si>
    <t xml:space="preserve"> SIFILIS ADQUIRIDA    </t>
  </si>
  <si>
    <t xml:space="preserve"> SIFILIS CONGENITA    </t>
  </si>
  <si>
    <t xml:space="preserve"> TRICOMONIASIS UROGENITAL    </t>
  </si>
  <si>
    <t xml:space="preserve"> VIRUS DEL PAPILOMA    </t>
  </si>
  <si>
    <t xml:space="preserve"> ENFERMEDADES TRANSMITIDAS POR VECTORES</t>
  </si>
  <si>
    <t xml:space="preserve"> DENGUE CLASICO    </t>
  </si>
  <si>
    <t xml:space="preserve"> DENGUE HEMORRAGICO   </t>
  </si>
  <si>
    <t xml:space="preserve"> PALUDISMO P. VIVAX     </t>
  </si>
  <si>
    <t xml:space="preserve"> ZOONOSIS</t>
  </si>
  <si>
    <t xml:space="preserve"> BRUCELOSIS   </t>
  </si>
  <si>
    <t xml:space="preserve"> CISTICERCOSIS   </t>
  </si>
  <si>
    <t xml:space="preserve"> RABIA</t>
  </si>
  <si>
    <t xml:space="preserve"> LEPTOSPIROSIS   </t>
  </si>
  <si>
    <t xml:space="preserve"> OTRAS ENFERMEDADES EXANTEMATICAS</t>
  </si>
  <si>
    <t xml:space="preserve"> VARICELA    </t>
  </si>
  <si>
    <t xml:space="preserve"> ESCARLATINA    </t>
  </si>
  <si>
    <t xml:space="preserve"> ERISIPELA    </t>
  </si>
  <si>
    <t xml:space="preserve"> ENF. FEBRIL EXANTEM.    </t>
  </si>
  <si>
    <t xml:space="preserve"> OTRAS ENFERMEDADES TRANSMISIBLES</t>
  </si>
  <si>
    <t xml:space="preserve"> CONJUNTIVITIS   </t>
  </si>
  <si>
    <t xml:space="preserve"> HEPATITIS VIRICA "A"    </t>
  </si>
  <si>
    <t xml:space="preserve"> HEPATITIS VIRICA "C"   </t>
  </si>
  <si>
    <t xml:space="preserve"> OTRAS HEPATITIS VIRICAS    </t>
  </si>
  <si>
    <t xml:space="preserve"> MENINGITIS MENINGOCOCCICA   </t>
  </si>
  <si>
    <t xml:space="preserve"> MENINGITIS S/E   </t>
  </si>
  <si>
    <t>ESCABIOSIS</t>
  </si>
  <si>
    <t xml:space="preserve"> TUBERCULOSIS OTRAS FORMAS   </t>
  </si>
  <si>
    <t xml:space="preserve"> S.I.D.A. (1)</t>
  </si>
  <si>
    <t xml:space="preserve"> LEPRA   </t>
  </si>
  <si>
    <t xml:space="preserve"> PARALISIS FLACIDA   </t>
  </si>
  <si>
    <t xml:space="preserve"> SINDROME COQUELUCHOIDE    </t>
  </si>
  <si>
    <t xml:space="preserve"> SEROPOSITIVOS VIH</t>
  </si>
  <si>
    <t xml:space="preserve"> INFECCIONES VIAS URINARIAS    </t>
  </si>
  <si>
    <t>INFLUENZA</t>
  </si>
  <si>
    <t xml:space="preserve"> INF. INVASIVAS POR HAEMOPHILUS INFLUENZAE  *</t>
  </si>
  <si>
    <t xml:space="preserve">EFECTOS INDESEABLES POR VACUNA   </t>
  </si>
  <si>
    <t xml:space="preserve"> NO TRANSMISIBLES</t>
  </si>
  <si>
    <t xml:space="preserve">ACCIDENTES EN VEHICULOS CON MO   </t>
  </si>
  <si>
    <t xml:space="preserve">ANENCEFALIA    </t>
  </si>
  <si>
    <t xml:space="preserve">ASMA Y ESTADO ASMATICO </t>
  </si>
  <si>
    <t xml:space="preserve">BOCIO ENDEMICO   </t>
  </si>
  <si>
    <t xml:space="preserve">DEFECTO DE TUBO NEURAL   </t>
  </si>
  <si>
    <t xml:space="preserve">DESNUTRICION LEVE   </t>
  </si>
  <si>
    <t xml:space="preserve">DESNUTRICION MODERADA   </t>
  </si>
  <si>
    <t xml:space="preserve">DESNUTRICION SEVERA   </t>
  </si>
  <si>
    <t xml:space="preserve">DIABETES MELLITUS  TIPO II    </t>
  </si>
  <si>
    <t xml:space="preserve">DIABETES MELLITUS INSULINODEPE TIPO I   </t>
  </si>
  <si>
    <t xml:space="preserve">DISPLASIA CERVICAL LEVE Y MODE   </t>
  </si>
  <si>
    <t xml:space="preserve">DISPLASIA CERVICAL SEVERA Y CA   </t>
  </si>
  <si>
    <t xml:space="preserve">ENF. ISQUEMICAS DEL CORAZON   </t>
  </si>
  <si>
    <t xml:space="preserve">ENFERMEDAD ALCOHOLICA DEL HIGA   </t>
  </si>
  <si>
    <t xml:space="preserve">ENFERMEDADES CEREBROVASCULARES   </t>
  </si>
  <si>
    <t xml:space="preserve">FIEBRE REUMATICA AGUDA   </t>
  </si>
  <si>
    <t xml:space="preserve">GINGIVITIS Y ENFERMEDAD PERIODONTAL  </t>
  </si>
  <si>
    <t xml:space="preserve">HIPERTENSION ARTERIAL   </t>
  </si>
  <si>
    <t xml:space="preserve">INTOX. POR PICADURA DE ALACRAN    </t>
  </si>
  <si>
    <t xml:space="preserve">INTOX. POR PONZO¥A DE ANIMALES   </t>
  </si>
  <si>
    <t xml:space="preserve">INTOXICACION AGUDA POR ALCOHOL   </t>
  </si>
  <si>
    <t xml:space="preserve">INTOXICACION POR PLAGUICIDAS,   </t>
  </si>
  <si>
    <t xml:space="preserve">LABIO Y PALADAR HENDIDO  </t>
  </si>
  <si>
    <t xml:space="preserve">MORDEDURAS POR OTROS MAMIFEROS   </t>
  </si>
  <si>
    <t xml:space="preserve">MORDEDURAS POR PERRO  </t>
  </si>
  <si>
    <t xml:space="preserve">MORDEDURAS POR SERPIENTE   </t>
  </si>
  <si>
    <t xml:space="preserve">PEATON LESIONADO EN ACCIDENTE   </t>
  </si>
  <si>
    <t xml:space="preserve">QUEMADURAS  </t>
  </si>
  <si>
    <t xml:space="preserve">TUMOR  MALIGNO DE MAMA   </t>
  </si>
  <si>
    <t xml:space="preserve">TUMOR MALIGNO DEL CUELLO DEL U   </t>
  </si>
  <si>
    <t xml:space="preserve">ULCERA, GASTRITIS Y DUODENITIS    </t>
  </si>
  <si>
    <t xml:space="preserve">VIOLENCIA INTRAFAMILIAR   </t>
  </si>
  <si>
    <t xml:space="preserve">  (+) TASA POR 100,000 DERECHOHABIENTES, POBLACION A JUNIO DE 2000</t>
  </si>
  <si>
    <t>FIEBRE REUMATICA AGUDA</t>
  </si>
  <si>
    <t>HIPERTENSION ARTERIAL</t>
  </si>
  <si>
    <t>BOCIO ENDEMICO</t>
  </si>
  <si>
    <t>DIABETES MELLITUS</t>
  </si>
  <si>
    <t>ENF. ISQUEMICAS DEL CORAZON</t>
  </si>
  <si>
    <t xml:space="preserve"> ANUARIO ESTADISTICO 2003</t>
  </si>
  <si>
    <t xml:space="preserve"> 19.45  ENFERMEDADES NOTIFICADAS EN EL DISTRITO FEDERAL.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</si>
</sst>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</numFmts>
  <fonts count="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5" fontId="1" fillId="0" borderId="2" xfId="0" applyNumberFormat="1" applyFont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" fontId="4" fillId="0" borderId="2" xfId="0" applyNumberFormat="1" applyFont="1" applyBorder="1" applyAlignment="1" applyProtection="1">
      <alignment/>
      <protection/>
    </xf>
    <xf numFmtId="4" fontId="4" fillId="0" borderId="2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Q236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3.625" style="0" customWidth="1"/>
    <col min="3" max="3" width="10.625" style="0" customWidth="1"/>
    <col min="4" max="4" width="11.25390625" style="0" customWidth="1"/>
    <col min="5" max="5" width="10.625" style="0" customWidth="1"/>
    <col min="6" max="6" width="11.25390625" style="0" customWidth="1"/>
    <col min="7" max="7" width="10.625" style="0" customWidth="1"/>
    <col min="8" max="8" width="11.00390625" style="0" customWidth="1"/>
    <col min="9" max="9" width="10.625" style="0" customWidth="1"/>
    <col min="10" max="10" width="11.375" style="0" customWidth="1"/>
    <col min="11" max="11" width="10.625" style="0" customWidth="1"/>
    <col min="12" max="12" width="11.25390625" style="0" customWidth="1"/>
    <col min="13" max="13" width="3.125" style="0" customWidth="1"/>
    <col min="14" max="14" width="10.50390625" style="0" customWidth="1"/>
    <col min="15" max="15" width="14.625" style="0" customWidth="1"/>
  </cols>
  <sheetData>
    <row r="1" s="4" customFormat="1" ht="12.75"/>
    <row r="2" spans="2:12" s="4" customFormat="1" ht="15.75">
      <c r="B2" s="29" t="s">
        <v>127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="4" customFormat="1" ht="12.75"/>
    <row r="4" spans="2:12" s="4" customFormat="1" ht="15.75">
      <c r="B4" s="29" t="s">
        <v>128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="4" customFormat="1" ht="12.75"/>
    <row r="6" spans="2:17" s="4" customFormat="1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Q6" s="7">
        <f>SUM(Q7:Q10)</f>
        <v>3138929</v>
      </c>
    </row>
    <row r="7" spans="2:17" s="4" customFormat="1" ht="12.75">
      <c r="B7" s="8"/>
      <c r="C7" s="30" t="s">
        <v>0</v>
      </c>
      <c r="D7" s="30"/>
      <c r="E7" s="30" t="s">
        <v>1</v>
      </c>
      <c r="F7" s="30"/>
      <c r="G7" s="30" t="s">
        <v>2</v>
      </c>
      <c r="H7" s="30"/>
      <c r="I7" s="30" t="s">
        <v>3</v>
      </c>
      <c r="J7" s="30"/>
      <c r="K7" s="30" t="s">
        <v>4</v>
      </c>
      <c r="L7" s="30"/>
      <c r="O7" s="9" t="s">
        <v>5</v>
      </c>
      <c r="Q7" s="7">
        <v>739648</v>
      </c>
    </row>
    <row r="8" spans="2:17" s="4" customFormat="1" ht="12.75">
      <c r="B8" s="10" t="s">
        <v>6</v>
      </c>
      <c r="C8" s="10" t="s">
        <v>7</v>
      </c>
      <c r="D8" s="10" t="s">
        <v>8</v>
      </c>
      <c r="E8" s="10" t="s">
        <v>7</v>
      </c>
      <c r="F8" s="10" t="s">
        <v>8</v>
      </c>
      <c r="G8" s="10" t="s">
        <v>7</v>
      </c>
      <c r="H8" s="10" t="s">
        <v>8</v>
      </c>
      <c r="I8" s="10" t="s">
        <v>7</v>
      </c>
      <c r="J8" s="10" t="s">
        <v>8</v>
      </c>
      <c r="K8" s="10" t="s">
        <v>7</v>
      </c>
      <c r="L8" s="10" t="s">
        <v>8</v>
      </c>
      <c r="O8" s="9" t="s">
        <v>9</v>
      </c>
      <c r="Q8" s="7">
        <v>1026430</v>
      </c>
    </row>
    <row r="9" spans="2:17" s="4" customFormat="1" ht="12.7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O9" s="9" t="s">
        <v>10</v>
      </c>
      <c r="Q9" s="7">
        <v>763899</v>
      </c>
    </row>
    <row r="10" spans="3:17" s="4" customFormat="1" ht="12.75">
      <c r="C10" s="17"/>
      <c r="O10" s="9" t="s">
        <v>11</v>
      </c>
      <c r="Q10" s="7">
        <v>608952</v>
      </c>
    </row>
    <row r="11" spans="2:14" s="26" customFormat="1" ht="15">
      <c r="B11" s="22" t="s">
        <v>12</v>
      </c>
      <c r="C11" s="23">
        <f>SUM(C13:C14)</f>
        <v>227025</v>
      </c>
      <c r="D11" s="24">
        <f>ROUND(C11*100000/$Q$7,2)</f>
        <v>30693.65</v>
      </c>
      <c r="E11" s="23">
        <f>SUM(E13:E14)</f>
        <v>275594</v>
      </c>
      <c r="F11" s="24">
        <f>ROUND(E11*100000/$Q$8,2)</f>
        <v>26849.76</v>
      </c>
      <c r="G11" s="23">
        <f>SUM(G13:G14)</f>
        <v>191437</v>
      </c>
      <c r="H11" s="24">
        <f>ROUND(G11*100000/$Q$9,2)</f>
        <v>25060.51</v>
      </c>
      <c r="I11" s="23">
        <f>SUM(I13:I14)</f>
        <v>196140</v>
      </c>
      <c r="J11" s="24">
        <f>ROUND(I11*100000/$Q$10,2)</f>
        <v>32209.44</v>
      </c>
      <c r="K11" s="23">
        <f>SUM(K13:K14)</f>
        <v>890196</v>
      </c>
      <c r="L11" s="24">
        <f>ROUND(K11*100000/$Q$6,2)</f>
        <v>28359.86</v>
      </c>
      <c r="M11" s="25"/>
      <c r="N11" s="25">
        <f>C11+E11+G11+I11</f>
        <v>890196</v>
      </c>
    </row>
    <row r="12" spans="3:12" s="4" customFormat="1" ht="14.25">
      <c r="C12" s="18"/>
      <c r="D12" s="20"/>
      <c r="E12" s="18"/>
      <c r="F12" s="20"/>
      <c r="G12" s="18"/>
      <c r="H12" s="20"/>
      <c r="I12" s="18"/>
      <c r="J12" s="20"/>
      <c r="K12" s="18"/>
      <c r="L12" s="20"/>
    </row>
    <row r="13" spans="2:14" s="4" customFormat="1" ht="14.25">
      <c r="B13" s="9" t="s">
        <v>13</v>
      </c>
      <c r="C13" s="18">
        <f>SUM(C18:C104)</f>
        <v>198868</v>
      </c>
      <c r="D13" s="20">
        <f>ROUND(C13*100000/$Q$7,2)</f>
        <v>26886.84</v>
      </c>
      <c r="E13" s="18">
        <f>SUM(E18:E104)</f>
        <v>240123</v>
      </c>
      <c r="F13" s="20">
        <f>ROUND(E13*100000/$Q$8,2)</f>
        <v>23394</v>
      </c>
      <c r="G13" s="18">
        <f>SUM(G18:G104)</f>
        <v>164233</v>
      </c>
      <c r="H13" s="20">
        <f>ROUND(G13*100000/$Q$9,2)</f>
        <v>21499.31</v>
      </c>
      <c r="I13" s="18">
        <f>SUM(I18:I104)</f>
        <v>166318</v>
      </c>
      <c r="J13" s="20">
        <f>ROUND(I13*100000/$Q$10,2)</f>
        <v>27312.17</v>
      </c>
      <c r="K13" s="18">
        <f>SUM(K18:K104)</f>
        <v>769542</v>
      </c>
      <c r="L13" s="20">
        <f>ROUND(K13*100000/$Q$6,2)</f>
        <v>24516.07</v>
      </c>
      <c r="M13" s="13"/>
      <c r="N13" s="13"/>
    </row>
    <row r="14" spans="2:14" s="4" customFormat="1" ht="14.25">
      <c r="B14" s="9" t="s">
        <v>14</v>
      </c>
      <c r="C14" s="18">
        <f>SUM(C108:C139)</f>
        <v>28157</v>
      </c>
      <c r="D14" s="20">
        <f>ROUND(C14*100000/$Q$7,2)</f>
        <v>3806.81</v>
      </c>
      <c r="E14" s="18">
        <f>SUM(E108:E139)</f>
        <v>35471</v>
      </c>
      <c r="F14" s="20">
        <f>ROUND(E14*100000/$Q$8,2)</f>
        <v>3455.76</v>
      </c>
      <c r="G14" s="18">
        <f>SUM(G108:G140)</f>
        <v>27204</v>
      </c>
      <c r="H14" s="20">
        <f>ROUND(G14*100000/$Q$9,2)</f>
        <v>3561.2</v>
      </c>
      <c r="I14" s="18">
        <f>SUM(I108:I140)</f>
        <v>29822</v>
      </c>
      <c r="J14" s="20">
        <f>ROUND(I14*100000/$Q$10,2)</f>
        <v>4897.27</v>
      </c>
      <c r="K14" s="18">
        <f>SUM(C14,E14,G14,I14)</f>
        <v>120654</v>
      </c>
      <c r="L14" s="20">
        <f>ROUND(K14*100000/$Q$6,2)</f>
        <v>3843.8</v>
      </c>
      <c r="M14" s="13"/>
      <c r="N14" s="13"/>
    </row>
    <row r="15" spans="3:12" s="4" customFormat="1" ht="14.25">
      <c r="C15" s="18"/>
      <c r="D15" s="20"/>
      <c r="E15" s="18"/>
      <c r="F15" s="20"/>
      <c r="G15" s="18"/>
      <c r="H15" s="20"/>
      <c r="I15" s="18"/>
      <c r="J15" s="20"/>
      <c r="K15" s="18"/>
      <c r="L15" s="20"/>
    </row>
    <row r="16" spans="2:12" s="4" customFormat="1" ht="14.25">
      <c r="B16" s="9" t="s">
        <v>15</v>
      </c>
      <c r="C16" s="18"/>
      <c r="D16" s="20"/>
      <c r="E16" s="18"/>
      <c r="F16" s="20"/>
      <c r="G16" s="18"/>
      <c r="H16" s="20"/>
      <c r="I16" s="18"/>
      <c r="J16" s="20"/>
      <c r="K16" s="18"/>
      <c r="L16" s="20"/>
    </row>
    <row r="17" spans="3:12" s="4" customFormat="1" ht="14.25">
      <c r="C17" s="18"/>
      <c r="D17" s="20"/>
      <c r="E17" s="18"/>
      <c r="F17" s="20"/>
      <c r="G17" s="18"/>
      <c r="H17" s="20"/>
      <c r="I17" s="18"/>
      <c r="J17" s="20"/>
      <c r="K17" s="18"/>
      <c r="L17" s="20"/>
    </row>
    <row r="18" spans="2:13" s="4" customFormat="1" ht="14.25">
      <c r="B18" s="9" t="s">
        <v>16</v>
      </c>
      <c r="C18" s="18">
        <v>0</v>
      </c>
      <c r="D18" s="20">
        <f aca="true" t="shared" si="0" ref="D18:D27">ROUND(C18*100000/$Q$7,2)</f>
        <v>0</v>
      </c>
      <c r="E18" s="18">
        <v>0</v>
      </c>
      <c r="F18" s="20">
        <f aca="true" t="shared" si="1" ref="F18:F27">ROUND(E18*100000/$Q$8,2)</f>
        <v>0</v>
      </c>
      <c r="G18" s="18">
        <v>0</v>
      </c>
      <c r="H18" s="20">
        <f aca="true" t="shared" si="2" ref="H18:H27">ROUND(G18*100000/$Q$9,2)</f>
        <v>0</v>
      </c>
      <c r="I18" s="18">
        <v>0</v>
      </c>
      <c r="J18" s="20">
        <f aca="true" t="shared" si="3" ref="J18:J27">ROUND(I18*100000/$Q$10,2)</f>
        <v>0</v>
      </c>
      <c r="K18" s="18">
        <f aca="true" t="shared" si="4" ref="K18:K27">C18+E18+G18+I18</f>
        <v>0</v>
      </c>
      <c r="L18" s="20">
        <f aca="true" t="shared" si="5" ref="L18:L27">ROUND(K18*100000/$Q$6,2)</f>
        <v>0</v>
      </c>
      <c r="M18" s="13"/>
    </row>
    <row r="19" spans="2:12" s="4" customFormat="1" ht="14.25">
      <c r="B19" s="9" t="s">
        <v>17</v>
      </c>
      <c r="C19" s="18">
        <v>1</v>
      </c>
      <c r="D19" s="20">
        <f t="shared" si="0"/>
        <v>0.14</v>
      </c>
      <c r="E19" s="18">
        <v>0</v>
      </c>
      <c r="F19" s="20">
        <f t="shared" si="1"/>
        <v>0</v>
      </c>
      <c r="G19" s="18">
        <v>0</v>
      </c>
      <c r="H19" s="20">
        <f t="shared" si="2"/>
        <v>0</v>
      </c>
      <c r="I19" s="18">
        <v>0</v>
      </c>
      <c r="J19" s="20">
        <f t="shared" si="3"/>
        <v>0</v>
      </c>
      <c r="K19" s="18">
        <f t="shared" si="4"/>
        <v>1</v>
      </c>
      <c r="L19" s="20">
        <f t="shared" si="5"/>
        <v>0.03</v>
      </c>
    </row>
    <row r="20" spans="2:12" s="4" customFormat="1" ht="14.25">
      <c r="B20" s="9" t="s">
        <v>18</v>
      </c>
      <c r="C20" s="18">
        <v>0</v>
      </c>
      <c r="D20" s="20">
        <f t="shared" si="0"/>
        <v>0</v>
      </c>
      <c r="E20" s="18">
        <v>0</v>
      </c>
      <c r="F20" s="20">
        <f t="shared" si="1"/>
        <v>0</v>
      </c>
      <c r="G20" s="18">
        <v>0</v>
      </c>
      <c r="H20" s="20">
        <f t="shared" si="2"/>
        <v>0</v>
      </c>
      <c r="I20" s="18">
        <v>0</v>
      </c>
      <c r="J20" s="20">
        <f t="shared" si="3"/>
        <v>0</v>
      </c>
      <c r="K20" s="18">
        <f t="shared" si="4"/>
        <v>0</v>
      </c>
      <c r="L20" s="20">
        <f t="shared" si="5"/>
        <v>0</v>
      </c>
    </row>
    <row r="21" spans="2:12" s="4" customFormat="1" ht="14.25">
      <c r="B21" s="9" t="s">
        <v>19</v>
      </c>
      <c r="C21" s="18">
        <v>0</v>
      </c>
      <c r="D21" s="20">
        <f t="shared" si="0"/>
        <v>0</v>
      </c>
      <c r="E21" s="18">
        <v>0</v>
      </c>
      <c r="F21" s="20">
        <f t="shared" si="1"/>
        <v>0</v>
      </c>
      <c r="G21" s="18">
        <v>0</v>
      </c>
      <c r="H21" s="20">
        <f t="shared" si="2"/>
        <v>0</v>
      </c>
      <c r="I21" s="18">
        <v>0</v>
      </c>
      <c r="J21" s="20">
        <f t="shared" si="3"/>
        <v>0</v>
      </c>
      <c r="K21" s="18">
        <f t="shared" si="4"/>
        <v>0</v>
      </c>
      <c r="L21" s="20">
        <f t="shared" si="5"/>
        <v>0</v>
      </c>
    </row>
    <row r="22" spans="2:12" s="4" customFormat="1" ht="14.25">
      <c r="B22" s="9" t="s">
        <v>20</v>
      </c>
      <c r="C22" s="18">
        <v>0</v>
      </c>
      <c r="D22" s="20">
        <f t="shared" si="0"/>
        <v>0</v>
      </c>
      <c r="E22" s="18">
        <v>0</v>
      </c>
      <c r="F22" s="20">
        <f t="shared" si="1"/>
        <v>0</v>
      </c>
      <c r="G22" s="18">
        <v>0</v>
      </c>
      <c r="H22" s="20">
        <f t="shared" si="2"/>
        <v>0</v>
      </c>
      <c r="I22" s="18">
        <v>0</v>
      </c>
      <c r="J22" s="20">
        <f t="shared" si="3"/>
        <v>0</v>
      </c>
      <c r="K22" s="18">
        <f t="shared" si="4"/>
        <v>0</v>
      </c>
      <c r="L22" s="20">
        <f t="shared" si="5"/>
        <v>0</v>
      </c>
    </row>
    <row r="23" spans="2:12" s="4" customFormat="1" ht="14.25">
      <c r="B23" s="9" t="s">
        <v>21</v>
      </c>
      <c r="C23" s="18">
        <v>0</v>
      </c>
      <c r="D23" s="20">
        <f t="shared" si="0"/>
        <v>0</v>
      </c>
      <c r="E23" s="18">
        <v>0</v>
      </c>
      <c r="F23" s="20">
        <f t="shared" si="1"/>
        <v>0</v>
      </c>
      <c r="G23" s="18">
        <v>0</v>
      </c>
      <c r="H23" s="20">
        <f t="shared" si="2"/>
        <v>0</v>
      </c>
      <c r="I23" s="18">
        <v>0</v>
      </c>
      <c r="J23" s="20">
        <f t="shared" si="3"/>
        <v>0</v>
      </c>
      <c r="K23" s="18">
        <f t="shared" si="4"/>
        <v>0</v>
      </c>
      <c r="L23" s="20">
        <f t="shared" si="5"/>
        <v>0</v>
      </c>
    </row>
    <row r="24" spans="2:12" s="4" customFormat="1" ht="14.25">
      <c r="B24" s="9" t="s">
        <v>22</v>
      </c>
      <c r="C24" s="18">
        <v>1</v>
      </c>
      <c r="D24" s="20">
        <f t="shared" si="0"/>
        <v>0.14</v>
      </c>
      <c r="E24" s="18">
        <v>1</v>
      </c>
      <c r="F24" s="20">
        <f t="shared" si="1"/>
        <v>0.1</v>
      </c>
      <c r="G24" s="18">
        <v>0</v>
      </c>
      <c r="H24" s="20">
        <f t="shared" si="2"/>
        <v>0</v>
      </c>
      <c r="I24" s="18">
        <v>0</v>
      </c>
      <c r="J24" s="20">
        <f t="shared" si="3"/>
        <v>0</v>
      </c>
      <c r="K24" s="18">
        <f t="shared" si="4"/>
        <v>2</v>
      </c>
      <c r="L24" s="20">
        <f t="shared" si="5"/>
        <v>0.06</v>
      </c>
    </row>
    <row r="25" spans="2:12" s="4" customFormat="1" ht="14.25">
      <c r="B25" s="9" t="s">
        <v>23</v>
      </c>
      <c r="C25" s="18">
        <v>34</v>
      </c>
      <c r="D25" s="20">
        <f t="shared" si="0"/>
        <v>4.6</v>
      </c>
      <c r="E25" s="18">
        <v>46</v>
      </c>
      <c r="F25" s="20">
        <f t="shared" si="1"/>
        <v>4.48</v>
      </c>
      <c r="G25" s="18">
        <v>38</v>
      </c>
      <c r="H25" s="20">
        <f t="shared" si="2"/>
        <v>4.97</v>
      </c>
      <c r="I25" s="18">
        <v>53</v>
      </c>
      <c r="J25" s="20">
        <f t="shared" si="3"/>
        <v>8.7</v>
      </c>
      <c r="K25" s="18">
        <f t="shared" si="4"/>
        <v>171</v>
      </c>
      <c r="L25" s="20">
        <f t="shared" si="5"/>
        <v>5.45</v>
      </c>
    </row>
    <row r="26" spans="2:12" s="4" customFormat="1" ht="14.25">
      <c r="B26" s="9" t="s">
        <v>24</v>
      </c>
      <c r="C26" s="18">
        <v>1</v>
      </c>
      <c r="D26" s="20">
        <f t="shared" si="0"/>
        <v>0.14</v>
      </c>
      <c r="E26" s="18">
        <v>1</v>
      </c>
      <c r="F26" s="20">
        <f t="shared" si="1"/>
        <v>0.1</v>
      </c>
      <c r="G26" s="18">
        <v>2</v>
      </c>
      <c r="H26" s="20">
        <f t="shared" si="2"/>
        <v>0.26</v>
      </c>
      <c r="I26" s="18">
        <v>7</v>
      </c>
      <c r="J26" s="20">
        <f t="shared" si="3"/>
        <v>1.15</v>
      </c>
      <c r="K26" s="18">
        <f t="shared" si="4"/>
        <v>11</v>
      </c>
      <c r="L26" s="20">
        <f t="shared" si="5"/>
        <v>0.35</v>
      </c>
    </row>
    <row r="27" spans="2:12" s="4" customFormat="1" ht="14.25">
      <c r="B27" s="9" t="s">
        <v>25</v>
      </c>
      <c r="C27" s="18">
        <v>0</v>
      </c>
      <c r="D27" s="20">
        <f t="shared" si="0"/>
        <v>0</v>
      </c>
      <c r="E27" s="18">
        <v>0</v>
      </c>
      <c r="F27" s="20">
        <f t="shared" si="1"/>
        <v>0</v>
      </c>
      <c r="G27" s="18">
        <v>0</v>
      </c>
      <c r="H27" s="20">
        <f t="shared" si="2"/>
        <v>0</v>
      </c>
      <c r="I27" s="18">
        <v>0</v>
      </c>
      <c r="J27" s="20">
        <f t="shared" si="3"/>
        <v>0</v>
      </c>
      <c r="K27" s="18">
        <f t="shared" si="4"/>
        <v>0</v>
      </c>
      <c r="L27" s="20">
        <f t="shared" si="5"/>
        <v>0</v>
      </c>
    </row>
    <row r="28" spans="3:12" s="4" customFormat="1" ht="14.25">
      <c r="C28" s="18"/>
      <c r="D28" s="20"/>
      <c r="E28" s="18"/>
      <c r="F28" s="20"/>
      <c r="G28" s="18"/>
      <c r="H28" s="20"/>
      <c r="I28" s="18"/>
      <c r="J28" s="20"/>
      <c r="K28" s="18"/>
      <c r="L28" s="20"/>
    </row>
    <row r="29" spans="2:12" s="4" customFormat="1" ht="14.25">
      <c r="B29" s="9" t="s">
        <v>26</v>
      </c>
      <c r="C29" s="18"/>
      <c r="D29" s="20"/>
      <c r="E29" s="18"/>
      <c r="F29" s="20"/>
      <c r="G29" s="18"/>
      <c r="H29" s="20"/>
      <c r="I29" s="18"/>
      <c r="J29" s="20"/>
      <c r="K29" s="18"/>
      <c r="L29" s="20"/>
    </row>
    <row r="30" spans="3:12" s="4" customFormat="1" ht="14.25">
      <c r="C30" s="18"/>
      <c r="D30" s="20"/>
      <c r="E30" s="18"/>
      <c r="F30" s="20"/>
      <c r="G30" s="18"/>
      <c r="H30" s="20"/>
      <c r="I30" s="18"/>
      <c r="J30" s="20"/>
      <c r="K30" s="18"/>
      <c r="L30" s="20"/>
    </row>
    <row r="31" spans="2:12" s="4" customFormat="1" ht="14.25">
      <c r="B31" s="9" t="s">
        <v>27</v>
      </c>
      <c r="C31" s="18">
        <v>0</v>
      </c>
      <c r="D31" s="20">
        <f aca="true" t="shared" si="6" ref="D31:D43">ROUND(C31*100000/$Q$7,2)</f>
        <v>0</v>
      </c>
      <c r="E31" s="18">
        <v>0</v>
      </c>
      <c r="F31" s="20">
        <f aca="true" t="shared" si="7" ref="F31:F43">ROUND(E31*100000/$Q$8,2)</f>
        <v>0</v>
      </c>
      <c r="G31" s="18">
        <v>0</v>
      </c>
      <c r="H31" s="20">
        <f aca="true" t="shared" si="8" ref="H31:H43">ROUND(G31*100000/$Q$9,2)</f>
        <v>0</v>
      </c>
      <c r="I31" s="18">
        <v>0</v>
      </c>
      <c r="J31" s="20">
        <f aca="true" t="shared" si="9" ref="J31:J43">ROUND(I31*100000/$Q$10,2)</f>
        <v>0</v>
      </c>
      <c r="K31" s="18">
        <f aca="true" t="shared" si="10" ref="K31:K43">C31+E31+G31+I31</f>
        <v>0</v>
      </c>
      <c r="L31" s="20">
        <f aca="true" t="shared" si="11" ref="L31:L43">ROUND(K31*100000/$Q$6,2)</f>
        <v>0</v>
      </c>
    </row>
    <row r="32" spans="2:12" s="4" customFormat="1" ht="14.25">
      <c r="B32" s="9" t="s">
        <v>28</v>
      </c>
      <c r="C32" s="18">
        <v>2231</v>
      </c>
      <c r="D32" s="20">
        <f t="shared" si="6"/>
        <v>301.63</v>
      </c>
      <c r="E32" s="18">
        <v>998</v>
      </c>
      <c r="F32" s="20">
        <f t="shared" si="7"/>
        <v>97.23</v>
      </c>
      <c r="G32" s="18">
        <v>749</v>
      </c>
      <c r="H32" s="20">
        <f t="shared" si="8"/>
        <v>98.05</v>
      </c>
      <c r="I32" s="18">
        <v>3297</v>
      </c>
      <c r="J32" s="20">
        <f t="shared" si="9"/>
        <v>541.42</v>
      </c>
      <c r="K32" s="18">
        <f t="shared" si="10"/>
        <v>7275</v>
      </c>
      <c r="L32" s="20">
        <f t="shared" si="11"/>
        <v>231.77</v>
      </c>
    </row>
    <row r="33" spans="2:12" s="4" customFormat="1" ht="14.25">
      <c r="B33" s="9" t="s">
        <v>29</v>
      </c>
      <c r="C33" s="18">
        <v>286</v>
      </c>
      <c r="D33" s="20">
        <f t="shared" si="6"/>
        <v>38.67</v>
      </c>
      <c r="E33" s="18">
        <v>25</v>
      </c>
      <c r="F33" s="20">
        <f t="shared" si="7"/>
        <v>2.44</v>
      </c>
      <c r="G33" s="18">
        <v>2</v>
      </c>
      <c r="H33" s="20">
        <f t="shared" si="8"/>
        <v>0.26</v>
      </c>
      <c r="I33" s="18">
        <v>485</v>
      </c>
      <c r="J33" s="20">
        <f t="shared" si="9"/>
        <v>79.65</v>
      </c>
      <c r="K33" s="18">
        <f t="shared" si="10"/>
        <v>798</v>
      </c>
      <c r="L33" s="20">
        <f t="shared" si="11"/>
        <v>25.42</v>
      </c>
    </row>
    <row r="34" spans="2:12" s="4" customFormat="1" ht="14.25">
      <c r="B34" s="9" t="s">
        <v>30</v>
      </c>
      <c r="C34" s="18">
        <v>40</v>
      </c>
      <c r="D34" s="20">
        <f t="shared" si="6"/>
        <v>5.41</v>
      </c>
      <c r="E34" s="18">
        <v>14</v>
      </c>
      <c r="F34" s="20">
        <f t="shared" si="7"/>
        <v>1.36</v>
      </c>
      <c r="G34" s="18">
        <v>4</v>
      </c>
      <c r="H34" s="20">
        <f t="shared" si="8"/>
        <v>0.52</v>
      </c>
      <c r="I34" s="18">
        <v>1</v>
      </c>
      <c r="J34" s="20">
        <f t="shared" si="9"/>
        <v>0.16</v>
      </c>
      <c r="K34" s="18">
        <f t="shared" si="10"/>
        <v>59</v>
      </c>
      <c r="L34" s="20">
        <f t="shared" si="11"/>
        <v>1.88</v>
      </c>
    </row>
    <row r="35" spans="2:12" s="4" customFormat="1" ht="14.25">
      <c r="B35" s="9" t="s">
        <v>31</v>
      </c>
      <c r="C35" s="18">
        <v>2</v>
      </c>
      <c r="D35" s="20">
        <f t="shared" si="6"/>
        <v>0.27</v>
      </c>
      <c r="E35" s="18">
        <v>24</v>
      </c>
      <c r="F35" s="20">
        <f t="shared" si="7"/>
        <v>2.34</v>
      </c>
      <c r="G35" s="18">
        <v>7</v>
      </c>
      <c r="H35" s="20">
        <f t="shared" si="8"/>
        <v>0.92</v>
      </c>
      <c r="I35" s="18">
        <v>29</v>
      </c>
      <c r="J35" s="20">
        <f t="shared" si="9"/>
        <v>4.76</v>
      </c>
      <c r="K35" s="18">
        <f t="shared" si="10"/>
        <v>62</v>
      </c>
      <c r="L35" s="20">
        <f t="shared" si="11"/>
        <v>1.98</v>
      </c>
    </row>
    <row r="36" spans="2:12" s="4" customFormat="1" ht="14.25">
      <c r="B36" s="9" t="s">
        <v>32</v>
      </c>
      <c r="C36" s="18">
        <v>367</v>
      </c>
      <c r="D36" s="20">
        <f t="shared" si="6"/>
        <v>49.62</v>
      </c>
      <c r="E36" s="18">
        <v>88</v>
      </c>
      <c r="F36" s="20">
        <f t="shared" si="7"/>
        <v>8.57</v>
      </c>
      <c r="G36" s="18">
        <v>158</v>
      </c>
      <c r="H36" s="20">
        <f t="shared" si="8"/>
        <v>20.68</v>
      </c>
      <c r="I36" s="18">
        <v>401</v>
      </c>
      <c r="J36" s="20">
        <f t="shared" si="9"/>
        <v>65.85</v>
      </c>
      <c r="K36" s="18">
        <f t="shared" si="10"/>
        <v>1014</v>
      </c>
      <c r="L36" s="20">
        <f t="shared" si="11"/>
        <v>32.3</v>
      </c>
    </row>
    <row r="37" spans="2:12" s="4" customFormat="1" ht="14.25">
      <c r="B37" s="9" t="s">
        <v>33</v>
      </c>
      <c r="C37" s="18">
        <v>803</v>
      </c>
      <c r="D37" s="20">
        <f t="shared" si="6"/>
        <v>108.57</v>
      </c>
      <c r="E37" s="18">
        <v>1716</v>
      </c>
      <c r="F37" s="20">
        <f t="shared" si="7"/>
        <v>167.18</v>
      </c>
      <c r="G37" s="18">
        <v>42</v>
      </c>
      <c r="H37" s="20">
        <f t="shared" si="8"/>
        <v>5.5</v>
      </c>
      <c r="I37" s="18">
        <v>1300</v>
      </c>
      <c r="J37" s="20">
        <f t="shared" si="9"/>
        <v>213.48</v>
      </c>
      <c r="K37" s="18">
        <f t="shared" si="10"/>
        <v>3861</v>
      </c>
      <c r="L37" s="20">
        <f t="shared" si="11"/>
        <v>123</v>
      </c>
    </row>
    <row r="38" spans="2:12" s="4" customFormat="1" ht="14.25">
      <c r="B38" s="9" t="s">
        <v>34</v>
      </c>
      <c r="C38" s="18">
        <v>27332</v>
      </c>
      <c r="D38" s="20">
        <f t="shared" si="6"/>
        <v>3695.27</v>
      </c>
      <c r="E38" s="18">
        <v>30417</v>
      </c>
      <c r="F38" s="20">
        <f t="shared" si="7"/>
        <v>2963.38</v>
      </c>
      <c r="G38" s="18">
        <v>24049</v>
      </c>
      <c r="H38" s="20">
        <f t="shared" si="8"/>
        <v>3148.19</v>
      </c>
      <c r="I38" s="18">
        <v>20104</v>
      </c>
      <c r="J38" s="20">
        <f t="shared" si="9"/>
        <v>3301.41</v>
      </c>
      <c r="K38" s="18">
        <f t="shared" si="10"/>
        <v>101902</v>
      </c>
      <c r="L38" s="20">
        <f t="shared" si="11"/>
        <v>3246.39</v>
      </c>
    </row>
    <row r="39" spans="2:12" s="4" customFormat="1" ht="14.25">
      <c r="B39" s="9" t="s">
        <v>35</v>
      </c>
      <c r="C39" s="18">
        <v>6</v>
      </c>
      <c r="D39" s="20">
        <f t="shared" si="6"/>
        <v>0.81</v>
      </c>
      <c r="E39" s="18">
        <v>23</v>
      </c>
      <c r="F39" s="20">
        <f t="shared" si="7"/>
        <v>2.24</v>
      </c>
      <c r="G39" s="18">
        <v>64</v>
      </c>
      <c r="H39" s="20">
        <f t="shared" si="8"/>
        <v>8.38</v>
      </c>
      <c r="I39" s="18">
        <v>50</v>
      </c>
      <c r="J39" s="20">
        <f t="shared" si="9"/>
        <v>8.21</v>
      </c>
      <c r="K39" s="18">
        <f t="shared" si="10"/>
        <v>143</v>
      </c>
      <c r="L39" s="20">
        <f t="shared" si="11"/>
        <v>4.56</v>
      </c>
    </row>
    <row r="40" spans="2:12" s="4" customFormat="1" ht="14.25">
      <c r="B40" s="9" t="s">
        <v>36</v>
      </c>
      <c r="C40" s="18">
        <v>8</v>
      </c>
      <c r="D40" s="20">
        <f t="shared" si="6"/>
        <v>1.08</v>
      </c>
      <c r="E40" s="18">
        <v>168</v>
      </c>
      <c r="F40" s="20">
        <f t="shared" si="7"/>
        <v>16.37</v>
      </c>
      <c r="G40" s="18">
        <v>34</v>
      </c>
      <c r="H40" s="20">
        <f t="shared" si="8"/>
        <v>4.45</v>
      </c>
      <c r="I40" s="18">
        <v>203</v>
      </c>
      <c r="J40" s="20">
        <f t="shared" si="9"/>
        <v>33.34</v>
      </c>
      <c r="K40" s="18">
        <f t="shared" si="10"/>
        <v>413</v>
      </c>
      <c r="L40" s="20">
        <f t="shared" si="11"/>
        <v>13.16</v>
      </c>
    </row>
    <row r="41" spans="2:12" s="4" customFormat="1" ht="14.25">
      <c r="B41" s="9" t="s">
        <v>37</v>
      </c>
      <c r="C41" s="18">
        <v>18</v>
      </c>
      <c r="D41" s="20">
        <f t="shared" si="6"/>
        <v>2.43</v>
      </c>
      <c r="E41" s="18">
        <v>128</v>
      </c>
      <c r="F41" s="20">
        <f t="shared" si="7"/>
        <v>12.47</v>
      </c>
      <c r="G41" s="18">
        <v>41</v>
      </c>
      <c r="H41" s="20">
        <f t="shared" si="8"/>
        <v>5.37</v>
      </c>
      <c r="I41" s="18">
        <v>152</v>
      </c>
      <c r="J41" s="20">
        <f t="shared" si="9"/>
        <v>24.96</v>
      </c>
      <c r="K41" s="18">
        <f t="shared" si="10"/>
        <v>339</v>
      </c>
      <c r="L41" s="20">
        <f t="shared" si="11"/>
        <v>10.8</v>
      </c>
    </row>
    <row r="42" spans="2:12" s="4" customFormat="1" ht="14.25">
      <c r="B42" s="9" t="s">
        <v>38</v>
      </c>
      <c r="C42" s="18">
        <v>1</v>
      </c>
      <c r="D42" s="20">
        <f t="shared" si="6"/>
        <v>0.14</v>
      </c>
      <c r="E42" s="18">
        <v>0</v>
      </c>
      <c r="F42" s="20">
        <f t="shared" si="7"/>
        <v>0</v>
      </c>
      <c r="G42" s="18">
        <v>0</v>
      </c>
      <c r="H42" s="20">
        <f t="shared" si="8"/>
        <v>0</v>
      </c>
      <c r="I42" s="18">
        <v>0</v>
      </c>
      <c r="J42" s="20">
        <f t="shared" si="9"/>
        <v>0</v>
      </c>
      <c r="K42" s="18">
        <f t="shared" si="10"/>
        <v>1</v>
      </c>
      <c r="L42" s="20">
        <f t="shared" si="11"/>
        <v>0.03</v>
      </c>
    </row>
    <row r="43" spans="2:12" s="4" customFormat="1" ht="14.25">
      <c r="B43" s="9" t="s">
        <v>39</v>
      </c>
      <c r="C43" s="18">
        <v>25</v>
      </c>
      <c r="D43" s="20">
        <f t="shared" si="6"/>
        <v>3.38</v>
      </c>
      <c r="E43" s="18">
        <v>280</v>
      </c>
      <c r="F43" s="20">
        <f t="shared" si="7"/>
        <v>27.28</v>
      </c>
      <c r="G43" s="18">
        <v>256</v>
      </c>
      <c r="H43" s="20">
        <f t="shared" si="8"/>
        <v>33.51</v>
      </c>
      <c r="I43" s="18">
        <v>1333</v>
      </c>
      <c r="J43" s="20">
        <f t="shared" si="9"/>
        <v>218.9</v>
      </c>
      <c r="K43" s="18">
        <f t="shared" si="10"/>
        <v>1894</v>
      </c>
      <c r="L43" s="20">
        <f t="shared" si="11"/>
        <v>60.34</v>
      </c>
    </row>
    <row r="44" spans="3:12" s="4" customFormat="1" ht="14.25">
      <c r="C44" s="18"/>
      <c r="D44" s="20"/>
      <c r="E44" s="18"/>
      <c r="F44" s="20"/>
      <c r="G44" s="18"/>
      <c r="H44" s="20"/>
      <c r="I44" s="18"/>
      <c r="J44" s="20"/>
      <c r="K44" s="18"/>
      <c r="L44" s="20"/>
    </row>
    <row r="45" spans="2:12" s="4" customFormat="1" ht="14.25">
      <c r="B45" s="9" t="s">
        <v>40</v>
      </c>
      <c r="C45" s="18"/>
      <c r="D45" s="20"/>
      <c r="E45" s="18"/>
      <c r="F45" s="20"/>
      <c r="G45" s="18"/>
      <c r="H45" s="20"/>
      <c r="I45" s="18"/>
      <c r="J45" s="20"/>
      <c r="K45" s="18"/>
      <c r="L45" s="20"/>
    </row>
    <row r="46" spans="3:12" s="4" customFormat="1" ht="14.25">
      <c r="C46" s="18"/>
      <c r="D46" s="20"/>
      <c r="E46" s="18"/>
      <c r="F46" s="20"/>
      <c r="G46" s="18"/>
      <c r="H46" s="20"/>
      <c r="I46" s="18"/>
      <c r="J46" s="20"/>
      <c r="K46" s="18"/>
      <c r="L46" s="20"/>
    </row>
    <row r="47" spans="2:12" s="4" customFormat="1" ht="14.25">
      <c r="B47" s="9" t="s">
        <v>41</v>
      </c>
      <c r="C47" s="18">
        <v>15</v>
      </c>
      <c r="D47" s="20">
        <f>ROUND(C47*100000/$Q$7,2)</f>
        <v>2.03</v>
      </c>
      <c r="E47" s="18">
        <v>566</v>
      </c>
      <c r="F47" s="20">
        <f>ROUND(E47*100000/$Q$8,2)</f>
        <v>55.14</v>
      </c>
      <c r="G47" s="18">
        <v>59</v>
      </c>
      <c r="H47" s="20">
        <f>ROUND(G47*100000/$Q$9,2)</f>
        <v>7.72</v>
      </c>
      <c r="I47" s="18">
        <v>11</v>
      </c>
      <c r="J47" s="20">
        <f>ROUND(I47*100000/$Q$10,2)</f>
        <v>1.81</v>
      </c>
      <c r="K47" s="18">
        <f>C47+E47+G47+I47</f>
        <v>651</v>
      </c>
      <c r="L47" s="20">
        <f>ROUND(K47*100000/$Q$6,2)</f>
        <v>20.74</v>
      </c>
    </row>
    <row r="48" spans="2:12" s="4" customFormat="1" ht="14.25">
      <c r="B48" s="9" t="s">
        <v>42</v>
      </c>
      <c r="C48" s="18">
        <v>141294</v>
      </c>
      <c r="D48" s="20">
        <f>ROUND(C48*100000/$Q$7,2)</f>
        <v>19102.87</v>
      </c>
      <c r="E48" s="18">
        <v>172688</v>
      </c>
      <c r="F48" s="20">
        <f>ROUND(E48*100000/$Q$8,2)</f>
        <v>16824.14</v>
      </c>
      <c r="G48" s="18">
        <v>113584</v>
      </c>
      <c r="H48" s="20">
        <f>ROUND(G48*100000/$Q$9,2)</f>
        <v>14868.98</v>
      </c>
      <c r="I48" s="18">
        <v>114437</v>
      </c>
      <c r="J48" s="20">
        <f>ROUND(I48*100000/$Q$10,2)</f>
        <v>18792.45</v>
      </c>
      <c r="K48" s="18">
        <f>C48+E48+G48+I48</f>
        <v>542003</v>
      </c>
      <c r="L48" s="20">
        <f>ROUND(K48*100000/$Q$6,2)</f>
        <v>17267.13</v>
      </c>
    </row>
    <row r="49" spans="2:12" s="4" customFormat="1" ht="14.25">
      <c r="B49" s="9" t="s">
        <v>43</v>
      </c>
      <c r="C49" s="18">
        <v>844</v>
      </c>
      <c r="D49" s="20">
        <f>ROUND(C49*100000/$Q$7,2)</f>
        <v>114.11</v>
      </c>
      <c r="E49" s="18">
        <v>647</v>
      </c>
      <c r="F49" s="20">
        <f>ROUND(E49*100000/$Q$8,2)</f>
        <v>63.03</v>
      </c>
      <c r="G49" s="18">
        <v>405</v>
      </c>
      <c r="H49" s="20">
        <f>ROUND(G49*100000/$Q$9,2)</f>
        <v>53.02</v>
      </c>
      <c r="I49" s="18">
        <v>147</v>
      </c>
      <c r="J49" s="20">
        <f>ROUND(I49*100000/$Q$10,2)</f>
        <v>24.14</v>
      </c>
      <c r="K49" s="18">
        <f>C49+E49+G49+I49</f>
        <v>2043</v>
      </c>
      <c r="L49" s="20">
        <f>ROUND(K49*100000/$Q$6,2)</f>
        <v>65.09</v>
      </c>
    </row>
    <row r="50" spans="2:12" s="4" customFormat="1" ht="14.25">
      <c r="B50" s="9" t="s">
        <v>44</v>
      </c>
      <c r="C50" s="18">
        <v>5552</v>
      </c>
      <c r="D50" s="20">
        <f>ROUND(C50*100000/$Q$7,2)</f>
        <v>750.63</v>
      </c>
      <c r="E50" s="18">
        <v>5414</v>
      </c>
      <c r="F50" s="20">
        <f>ROUND(E50*100000/$Q$8,2)</f>
        <v>527.46</v>
      </c>
      <c r="G50" s="18">
        <v>5314</v>
      </c>
      <c r="H50" s="20">
        <f>ROUND(G50*100000/$Q$9,2)</f>
        <v>695.64</v>
      </c>
      <c r="I50" s="18">
        <v>4035</v>
      </c>
      <c r="J50" s="20">
        <f>ROUND(I50*100000/$Q$10,2)</f>
        <v>662.61</v>
      </c>
      <c r="K50" s="18">
        <f>C50+E50+G50+I50</f>
        <v>20315</v>
      </c>
      <c r="L50" s="20">
        <f>ROUND(K50*100000/$Q$6,2)</f>
        <v>647.2</v>
      </c>
    </row>
    <row r="51" spans="2:12" s="4" customFormat="1" ht="14.25">
      <c r="B51" s="9" t="s">
        <v>45</v>
      </c>
      <c r="C51" s="18">
        <v>11</v>
      </c>
      <c r="D51" s="20">
        <f>ROUND(C51*100000/$Q$7,2)</f>
        <v>1.49</v>
      </c>
      <c r="E51" s="18">
        <v>16</v>
      </c>
      <c r="F51" s="20">
        <f>ROUND(E51*100000/$Q$8,2)</f>
        <v>1.56</v>
      </c>
      <c r="G51" s="18">
        <v>8</v>
      </c>
      <c r="H51" s="20">
        <f>ROUND(G51*100000/$Q$9,2)</f>
        <v>1.05</v>
      </c>
      <c r="I51" s="18">
        <v>7</v>
      </c>
      <c r="J51" s="20">
        <f>ROUND(I51*100000/$Q$10,2)</f>
        <v>1.15</v>
      </c>
      <c r="K51" s="18">
        <f>C51+E51+G51+I51</f>
        <v>42</v>
      </c>
      <c r="L51" s="20">
        <f>ROUND(K51*100000/$Q$6,2)</f>
        <v>1.34</v>
      </c>
    </row>
    <row r="52" spans="3:12" s="4" customFormat="1" ht="14.25">
      <c r="C52" s="18"/>
      <c r="D52" s="20"/>
      <c r="E52" s="18"/>
      <c r="F52" s="20"/>
      <c r="G52" s="18"/>
      <c r="H52" s="20"/>
      <c r="I52" s="18"/>
      <c r="J52" s="20"/>
      <c r="K52" s="18"/>
      <c r="L52" s="20"/>
    </row>
    <row r="53" spans="2:12" s="4" customFormat="1" ht="14.25">
      <c r="B53" s="9" t="s">
        <v>46</v>
      </c>
      <c r="C53" s="18"/>
      <c r="D53" s="20"/>
      <c r="E53" s="18"/>
      <c r="F53" s="20"/>
      <c r="G53" s="18"/>
      <c r="H53" s="20"/>
      <c r="I53" s="18"/>
      <c r="J53" s="20"/>
      <c r="K53" s="18"/>
      <c r="L53" s="20"/>
    </row>
    <row r="54" spans="3:12" s="4" customFormat="1" ht="14.25">
      <c r="C54" s="18"/>
      <c r="D54" s="20"/>
      <c r="E54" s="18"/>
      <c r="F54" s="20"/>
      <c r="G54" s="18"/>
      <c r="H54" s="20"/>
      <c r="I54" s="18"/>
      <c r="J54" s="20"/>
      <c r="K54" s="18"/>
      <c r="L54" s="20"/>
    </row>
    <row r="55" spans="1:12" s="4" customFormat="1" ht="14.25">
      <c r="A55" s="12"/>
      <c r="B55" s="11" t="s">
        <v>47</v>
      </c>
      <c r="C55" s="27">
        <v>161</v>
      </c>
      <c r="D55" s="28">
        <f aca="true" t="shared" si="12" ref="D55:D63">ROUND(C55*100000/$Q$7,2)</f>
        <v>21.77</v>
      </c>
      <c r="E55" s="27">
        <v>1874</v>
      </c>
      <c r="F55" s="28">
        <f aca="true" t="shared" si="13" ref="F55:F63">ROUND(E55*100000/$Q$8,2)</f>
        <v>182.57</v>
      </c>
      <c r="G55" s="27">
        <v>874</v>
      </c>
      <c r="H55" s="28">
        <f aca="true" t="shared" si="14" ref="H55:H63">ROUND(G55*100000/$Q$9,2)</f>
        <v>114.41</v>
      </c>
      <c r="I55" s="27">
        <v>1152</v>
      </c>
      <c r="J55" s="28">
        <f aca="true" t="shared" si="15" ref="J55:J63">ROUND(I55*100000/$Q$10,2)</f>
        <v>189.18</v>
      </c>
      <c r="K55" s="27">
        <f aca="true" t="shared" si="16" ref="K55:K63">C55+E55+G55+I55</f>
        <v>4061</v>
      </c>
      <c r="L55" s="28">
        <f aca="true" t="shared" si="17" ref="L55:L63">ROUND(K55*100000/$Q$6,2)</f>
        <v>129.38</v>
      </c>
    </row>
    <row r="56" spans="2:12" s="4" customFormat="1" ht="14.25">
      <c r="B56" s="9" t="s">
        <v>48</v>
      </c>
      <c r="C56" s="18">
        <v>0</v>
      </c>
      <c r="D56" s="20">
        <f t="shared" si="12"/>
        <v>0</v>
      </c>
      <c r="E56" s="18">
        <v>0</v>
      </c>
      <c r="F56" s="20">
        <f t="shared" si="13"/>
        <v>0</v>
      </c>
      <c r="G56" s="18">
        <v>1</v>
      </c>
      <c r="H56" s="20">
        <f t="shared" si="14"/>
        <v>0.13</v>
      </c>
      <c r="I56" s="18">
        <v>1</v>
      </c>
      <c r="J56" s="20">
        <f t="shared" si="15"/>
        <v>0.16</v>
      </c>
      <c r="K56" s="18">
        <f t="shared" si="16"/>
        <v>2</v>
      </c>
      <c r="L56" s="20">
        <f t="shared" si="17"/>
        <v>0.06</v>
      </c>
    </row>
    <row r="57" spans="2:12" s="4" customFormat="1" ht="14.25">
      <c r="B57" s="9" t="s">
        <v>49</v>
      </c>
      <c r="C57" s="18">
        <v>1</v>
      </c>
      <c r="D57" s="20">
        <f t="shared" si="12"/>
        <v>0.14</v>
      </c>
      <c r="E57" s="18">
        <v>9</v>
      </c>
      <c r="F57" s="20">
        <f t="shared" si="13"/>
        <v>0.88</v>
      </c>
      <c r="G57" s="18">
        <v>1</v>
      </c>
      <c r="H57" s="20">
        <f t="shared" si="14"/>
        <v>0.13</v>
      </c>
      <c r="I57" s="18">
        <v>3</v>
      </c>
      <c r="J57" s="20">
        <f t="shared" si="15"/>
        <v>0.49</v>
      </c>
      <c r="K57" s="18">
        <f t="shared" si="16"/>
        <v>14</v>
      </c>
      <c r="L57" s="20">
        <f t="shared" si="17"/>
        <v>0.45</v>
      </c>
    </row>
    <row r="58" spans="2:12" s="4" customFormat="1" ht="14.25">
      <c r="B58" s="9" t="s">
        <v>50</v>
      </c>
      <c r="C58" s="18">
        <v>0</v>
      </c>
      <c r="D58" s="20">
        <f t="shared" si="12"/>
        <v>0</v>
      </c>
      <c r="E58" s="18">
        <v>0</v>
      </c>
      <c r="F58" s="20">
        <f t="shared" si="13"/>
        <v>0</v>
      </c>
      <c r="G58" s="18">
        <v>1</v>
      </c>
      <c r="H58" s="20">
        <f t="shared" si="14"/>
        <v>0.13</v>
      </c>
      <c r="I58" s="18">
        <v>1</v>
      </c>
      <c r="J58" s="20">
        <f t="shared" si="15"/>
        <v>0.16</v>
      </c>
      <c r="K58" s="18">
        <f t="shared" si="16"/>
        <v>2</v>
      </c>
      <c r="L58" s="20">
        <f t="shared" si="17"/>
        <v>0.06</v>
      </c>
    </row>
    <row r="59" spans="2:12" s="4" customFormat="1" ht="14.25">
      <c r="B59" s="9" t="s">
        <v>51</v>
      </c>
      <c r="C59" s="18">
        <v>0</v>
      </c>
      <c r="D59" s="20">
        <f t="shared" si="12"/>
        <v>0</v>
      </c>
      <c r="E59" s="18">
        <v>0</v>
      </c>
      <c r="F59" s="20">
        <f t="shared" si="13"/>
        <v>0</v>
      </c>
      <c r="G59" s="18">
        <v>0</v>
      </c>
      <c r="H59" s="20">
        <f t="shared" si="14"/>
        <v>0</v>
      </c>
      <c r="I59" s="18">
        <v>0</v>
      </c>
      <c r="J59" s="20">
        <f t="shared" si="15"/>
        <v>0</v>
      </c>
      <c r="K59" s="18">
        <f t="shared" si="16"/>
        <v>0</v>
      </c>
      <c r="L59" s="20">
        <f t="shared" si="17"/>
        <v>0</v>
      </c>
    </row>
    <row r="60" spans="2:12" s="4" customFormat="1" ht="14.25">
      <c r="B60" s="9" t="s">
        <v>52</v>
      </c>
      <c r="C60" s="18">
        <v>0</v>
      </c>
      <c r="D60" s="20">
        <f t="shared" si="12"/>
        <v>0</v>
      </c>
      <c r="E60" s="18">
        <v>2</v>
      </c>
      <c r="F60" s="20">
        <f t="shared" si="13"/>
        <v>0.19</v>
      </c>
      <c r="G60" s="18">
        <v>1</v>
      </c>
      <c r="H60" s="20">
        <f t="shared" si="14"/>
        <v>0.13</v>
      </c>
      <c r="I60" s="18">
        <v>1</v>
      </c>
      <c r="J60" s="20">
        <f t="shared" si="15"/>
        <v>0.16</v>
      </c>
      <c r="K60" s="18">
        <f t="shared" si="16"/>
        <v>4</v>
      </c>
      <c r="L60" s="20">
        <f t="shared" si="17"/>
        <v>0.13</v>
      </c>
    </row>
    <row r="61" spans="2:12" s="4" customFormat="1" ht="14.25">
      <c r="B61" s="9" t="s">
        <v>53</v>
      </c>
      <c r="C61" s="18">
        <v>0</v>
      </c>
      <c r="D61" s="20">
        <f t="shared" si="12"/>
        <v>0</v>
      </c>
      <c r="E61" s="18">
        <v>0</v>
      </c>
      <c r="F61" s="20">
        <f t="shared" si="13"/>
        <v>0</v>
      </c>
      <c r="G61" s="18">
        <v>1</v>
      </c>
      <c r="H61" s="20">
        <f t="shared" si="14"/>
        <v>0.13</v>
      </c>
      <c r="I61" s="18">
        <v>0</v>
      </c>
      <c r="J61" s="20">
        <f t="shared" si="15"/>
        <v>0</v>
      </c>
      <c r="K61" s="18">
        <f t="shared" si="16"/>
        <v>1</v>
      </c>
      <c r="L61" s="20">
        <f t="shared" si="17"/>
        <v>0.03</v>
      </c>
    </row>
    <row r="62" spans="2:12" s="4" customFormat="1" ht="14.25">
      <c r="B62" s="9" t="s">
        <v>54</v>
      </c>
      <c r="C62" s="18">
        <v>67</v>
      </c>
      <c r="D62" s="20">
        <f t="shared" si="12"/>
        <v>9.06</v>
      </c>
      <c r="E62" s="18">
        <v>312</v>
      </c>
      <c r="F62" s="20">
        <f t="shared" si="13"/>
        <v>30.4</v>
      </c>
      <c r="G62" s="18">
        <v>64</v>
      </c>
      <c r="H62" s="20">
        <f t="shared" si="14"/>
        <v>8.38</v>
      </c>
      <c r="I62" s="18">
        <v>1255</v>
      </c>
      <c r="J62" s="20">
        <f t="shared" si="15"/>
        <v>206.09</v>
      </c>
      <c r="K62" s="18">
        <f t="shared" si="16"/>
        <v>1698</v>
      </c>
      <c r="L62" s="20">
        <f t="shared" si="17"/>
        <v>54.09</v>
      </c>
    </row>
    <row r="63" spans="2:12" s="4" customFormat="1" ht="14.25">
      <c r="B63" s="9" t="s">
        <v>55</v>
      </c>
      <c r="C63" s="18">
        <v>2</v>
      </c>
      <c r="D63" s="20">
        <f t="shared" si="12"/>
        <v>0.27</v>
      </c>
      <c r="E63" s="18">
        <v>87</v>
      </c>
      <c r="F63" s="20">
        <f t="shared" si="13"/>
        <v>8.48</v>
      </c>
      <c r="G63" s="18">
        <v>32</v>
      </c>
      <c r="H63" s="20">
        <f t="shared" si="14"/>
        <v>4.19</v>
      </c>
      <c r="I63" s="18">
        <v>3</v>
      </c>
      <c r="J63" s="20">
        <f t="shared" si="15"/>
        <v>0.49</v>
      </c>
      <c r="K63" s="18">
        <f t="shared" si="16"/>
        <v>124</v>
      </c>
      <c r="L63" s="20">
        <f t="shared" si="17"/>
        <v>3.95</v>
      </c>
    </row>
    <row r="64" spans="2:12" s="4" customFormat="1" ht="14.25">
      <c r="B64" s="9"/>
      <c r="C64" s="19"/>
      <c r="D64" s="21"/>
      <c r="E64" s="19"/>
      <c r="F64" s="21"/>
      <c r="G64" s="19"/>
      <c r="H64" s="21"/>
      <c r="I64" s="19"/>
      <c r="J64" s="21"/>
      <c r="K64" s="19"/>
      <c r="L64" s="21"/>
    </row>
    <row r="65" spans="1:12" s="4" customFormat="1" ht="14.25">
      <c r="A65" s="9"/>
      <c r="C65" s="19"/>
      <c r="D65" s="21"/>
      <c r="E65" s="19"/>
      <c r="F65" s="21"/>
      <c r="G65" s="19"/>
      <c r="H65" s="21"/>
      <c r="I65" s="19"/>
      <c r="J65" s="21"/>
      <c r="K65" s="19"/>
      <c r="L65" s="21"/>
    </row>
    <row r="66" spans="2:12" s="4" customFormat="1" ht="14.25">
      <c r="B66" s="9" t="s">
        <v>56</v>
      </c>
      <c r="C66" s="19"/>
      <c r="D66" s="20"/>
      <c r="E66" s="19"/>
      <c r="F66" s="20"/>
      <c r="G66" s="19"/>
      <c r="H66" s="20"/>
      <c r="I66" s="19"/>
      <c r="J66" s="20"/>
      <c r="K66" s="18"/>
      <c r="L66" s="20"/>
    </row>
    <row r="67" spans="3:12" s="4" customFormat="1" ht="14.25">
      <c r="C67" s="18"/>
      <c r="D67" s="20"/>
      <c r="E67" s="18"/>
      <c r="F67" s="20"/>
      <c r="G67" s="18"/>
      <c r="H67" s="20"/>
      <c r="I67" s="18"/>
      <c r="J67" s="20"/>
      <c r="K67" s="18"/>
      <c r="L67" s="20"/>
    </row>
    <row r="68" spans="2:12" s="4" customFormat="1" ht="14.25">
      <c r="B68" s="9" t="s">
        <v>57</v>
      </c>
      <c r="C68" s="18">
        <v>0</v>
      </c>
      <c r="D68" s="20">
        <f>ROUND(C68*100000/$Q$7,2)</f>
        <v>0</v>
      </c>
      <c r="E68" s="18">
        <v>0</v>
      </c>
      <c r="F68" s="20">
        <f>ROUND(E68*100000/$Q$8,2)</f>
        <v>0</v>
      </c>
      <c r="G68" s="18">
        <v>0</v>
      </c>
      <c r="H68" s="20">
        <f>ROUND(G68*100000/$Q$9,2)</f>
        <v>0</v>
      </c>
      <c r="I68" s="18">
        <v>0</v>
      </c>
      <c r="J68" s="20">
        <f>ROUND(I68*100000/$Q$10,2)</f>
        <v>0</v>
      </c>
      <c r="K68" s="18">
        <f>C68+E68+G68+I68</f>
        <v>0</v>
      </c>
      <c r="L68" s="20">
        <f>ROUND(K68*100000/$Q$6,2)</f>
        <v>0</v>
      </c>
    </row>
    <row r="69" spans="2:12" s="4" customFormat="1" ht="14.25">
      <c r="B69" s="9" t="s">
        <v>58</v>
      </c>
      <c r="C69" s="18">
        <v>0</v>
      </c>
      <c r="D69" s="20">
        <f>ROUND(C69*100000/$Q$7,2)</f>
        <v>0</v>
      </c>
      <c r="E69" s="18">
        <v>0</v>
      </c>
      <c r="F69" s="20">
        <f>ROUND(E69*100000/$Q$8,2)</f>
        <v>0</v>
      </c>
      <c r="G69" s="18">
        <v>0</v>
      </c>
      <c r="H69" s="20">
        <f>ROUND(G69*100000/$Q$9,2)</f>
        <v>0</v>
      </c>
      <c r="I69" s="18">
        <v>0</v>
      </c>
      <c r="J69" s="20">
        <f>ROUND(I69*100000/$Q$10,2)</f>
        <v>0</v>
      </c>
      <c r="K69" s="18">
        <f>C69+E69+G69+I69</f>
        <v>0</v>
      </c>
      <c r="L69" s="20">
        <f>ROUND(K69*100000/$Q$6,2)</f>
        <v>0</v>
      </c>
    </row>
    <row r="70" spans="2:12" s="4" customFormat="1" ht="14.25">
      <c r="B70" s="9" t="s">
        <v>59</v>
      </c>
      <c r="C70" s="18">
        <v>0</v>
      </c>
      <c r="D70" s="20">
        <f>ROUND(C70*100000/$Q$7,2)</f>
        <v>0</v>
      </c>
      <c r="E70" s="18">
        <v>0</v>
      </c>
      <c r="F70" s="20">
        <f>ROUND(E70*100000/$Q$8,2)</f>
        <v>0</v>
      </c>
      <c r="G70" s="18">
        <v>0</v>
      </c>
      <c r="H70" s="20">
        <f>ROUND(G70*100000/$Q$9,2)</f>
        <v>0</v>
      </c>
      <c r="I70" s="18">
        <v>0</v>
      </c>
      <c r="J70" s="20">
        <f>ROUND(I70*100000/$Q$10,2)</f>
        <v>0</v>
      </c>
      <c r="K70" s="18">
        <f>C70+E70+G70+I70</f>
        <v>0</v>
      </c>
      <c r="L70" s="20">
        <f>ROUND(K70*100000/$Q$6,2)</f>
        <v>0</v>
      </c>
    </row>
    <row r="71" spans="3:12" s="4" customFormat="1" ht="14.25">
      <c r="C71" s="18"/>
      <c r="D71" s="20"/>
      <c r="E71" s="18"/>
      <c r="F71" s="20"/>
      <c r="G71" s="18"/>
      <c r="H71" s="20"/>
      <c r="I71" s="18"/>
      <c r="J71" s="20"/>
      <c r="K71" s="18"/>
      <c r="L71" s="20"/>
    </row>
    <row r="72" spans="2:12" s="4" customFormat="1" ht="14.25">
      <c r="B72" s="9" t="s">
        <v>60</v>
      </c>
      <c r="C72" s="18"/>
      <c r="D72" s="20"/>
      <c r="E72" s="18"/>
      <c r="F72" s="20"/>
      <c r="G72" s="18"/>
      <c r="H72" s="20"/>
      <c r="I72" s="18"/>
      <c r="J72" s="20"/>
      <c r="K72" s="18"/>
      <c r="L72" s="20"/>
    </row>
    <row r="73" spans="3:12" s="4" customFormat="1" ht="14.25">
      <c r="C73" s="18"/>
      <c r="D73" s="20"/>
      <c r="E73" s="18"/>
      <c r="F73" s="20"/>
      <c r="G73" s="18"/>
      <c r="H73" s="20"/>
      <c r="I73" s="18"/>
      <c r="J73" s="20"/>
      <c r="K73" s="18"/>
      <c r="L73" s="20"/>
    </row>
    <row r="74" spans="2:12" s="4" customFormat="1" ht="14.25">
      <c r="B74" s="9" t="s">
        <v>61</v>
      </c>
      <c r="C74" s="18">
        <v>0</v>
      </c>
      <c r="D74" s="20">
        <f>ROUND(C74*100000/$Q$7,2)</f>
        <v>0</v>
      </c>
      <c r="E74" s="18">
        <v>2</v>
      </c>
      <c r="F74" s="20">
        <f>ROUND(E74*100000/$Q$8,2)</f>
        <v>0.19</v>
      </c>
      <c r="G74" s="18">
        <v>2</v>
      </c>
      <c r="H74" s="20">
        <f>ROUND(G74*100000/$Q$9,2)</f>
        <v>0.26</v>
      </c>
      <c r="I74" s="18">
        <v>2</v>
      </c>
      <c r="J74" s="20">
        <f>ROUND(I74*100000/$Q$10,2)</f>
        <v>0.33</v>
      </c>
      <c r="K74" s="18">
        <f>C74+E74+G74+I74</f>
        <v>6</v>
      </c>
      <c r="L74" s="20">
        <f>ROUND(K74*100000/$Q$6,2)</f>
        <v>0.19</v>
      </c>
    </row>
    <row r="75" spans="2:12" s="4" customFormat="1" ht="14.25">
      <c r="B75" s="9" t="s">
        <v>62</v>
      </c>
      <c r="C75" s="18">
        <v>0</v>
      </c>
      <c r="D75" s="20">
        <f>ROUND(C75*100000/$Q$7,2)</f>
        <v>0</v>
      </c>
      <c r="E75" s="18">
        <v>0</v>
      </c>
      <c r="F75" s="20">
        <f>ROUND(E75*100000/$Q$8,2)</f>
        <v>0</v>
      </c>
      <c r="G75" s="18">
        <v>2</v>
      </c>
      <c r="H75" s="20">
        <f>ROUND(G75*100000/$Q$9,2)</f>
        <v>0.26</v>
      </c>
      <c r="I75" s="18">
        <v>2</v>
      </c>
      <c r="J75" s="20">
        <f>ROUND(I75*100000/$Q$10,2)</f>
        <v>0.33</v>
      </c>
      <c r="K75" s="18">
        <f>C75+E75+G75+I75</f>
        <v>4</v>
      </c>
      <c r="L75" s="20">
        <f>ROUND(K75*100000/$Q$6,2)</f>
        <v>0.13</v>
      </c>
    </row>
    <row r="76" spans="2:12" s="4" customFormat="1" ht="14.25">
      <c r="B76" s="9" t="s">
        <v>63</v>
      </c>
      <c r="C76" s="18">
        <v>0</v>
      </c>
      <c r="D76" s="20">
        <f>ROUND(C76*100000/$Q$7,2)</f>
        <v>0</v>
      </c>
      <c r="E76" s="18">
        <v>0</v>
      </c>
      <c r="F76" s="20">
        <f>ROUND(E76*100000/$Q$8,2)</f>
        <v>0</v>
      </c>
      <c r="G76" s="18">
        <v>0</v>
      </c>
      <c r="H76" s="20">
        <f>ROUND(G76*100000/$Q$9,2)</f>
        <v>0</v>
      </c>
      <c r="I76" s="18">
        <v>0</v>
      </c>
      <c r="J76" s="20">
        <f>ROUND(I76*100000/$Q$10,2)</f>
        <v>0</v>
      </c>
      <c r="K76" s="18">
        <f>C76+E76+G76+I76</f>
        <v>0</v>
      </c>
      <c r="L76" s="20">
        <f>ROUND(K76*100000/$Q$6,2)</f>
        <v>0</v>
      </c>
    </row>
    <row r="77" spans="2:12" s="4" customFormat="1" ht="14.25">
      <c r="B77" s="9" t="s">
        <v>64</v>
      </c>
      <c r="C77" s="18">
        <v>0</v>
      </c>
      <c r="D77" s="20">
        <f>ROUND(C77*100000/$Q$7,2)</f>
        <v>0</v>
      </c>
      <c r="E77" s="18">
        <v>0</v>
      </c>
      <c r="F77" s="20">
        <f>ROUND(E77*100000/$Q$8,2)</f>
        <v>0</v>
      </c>
      <c r="G77" s="18">
        <v>0</v>
      </c>
      <c r="H77" s="20">
        <f>ROUND(G77*100000/$Q$9,2)</f>
        <v>0</v>
      </c>
      <c r="I77" s="18">
        <v>0</v>
      </c>
      <c r="J77" s="20">
        <f>ROUND(I77*100000/$Q$10,2)</f>
        <v>0</v>
      </c>
      <c r="K77" s="18">
        <f>C77+E77+G77+I77</f>
        <v>0</v>
      </c>
      <c r="L77" s="20">
        <f>ROUND(K77*100000/$Q$6,2)</f>
        <v>0</v>
      </c>
    </row>
    <row r="78" spans="3:12" s="4" customFormat="1" ht="14.25">
      <c r="C78" s="18"/>
      <c r="D78" s="20"/>
      <c r="E78" s="18"/>
      <c r="F78" s="20"/>
      <c r="G78" s="18"/>
      <c r="H78" s="20"/>
      <c r="I78" s="18"/>
      <c r="J78" s="20"/>
      <c r="K78" s="18"/>
      <c r="L78" s="20"/>
    </row>
    <row r="79" spans="2:12" s="4" customFormat="1" ht="14.25">
      <c r="B79" s="9" t="s">
        <v>65</v>
      </c>
      <c r="C79" s="18"/>
      <c r="D79" s="20"/>
      <c r="E79" s="18"/>
      <c r="F79" s="20"/>
      <c r="G79" s="18"/>
      <c r="H79" s="20"/>
      <c r="I79" s="18"/>
      <c r="J79" s="20"/>
      <c r="K79" s="18"/>
      <c r="L79" s="20"/>
    </row>
    <row r="80" spans="3:12" s="4" customFormat="1" ht="14.25">
      <c r="C80" s="18"/>
      <c r="D80" s="20"/>
      <c r="E80" s="18"/>
      <c r="F80" s="20"/>
      <c r="G80" s="18"/>
      <c r="H80" s="20"/>
      <c r="I80" s="18"/>
      <c r="J80" s="20"/>
      <c r="K80" s="18"/>
      <c r="L80" s="20"/>
    </row>
    <row r="81" spans="2:12" s="4" customFormat="1" ht="14.25">
      <c r="B81" s="9" t="s">
        <v>66</v>
      </c>
      <c r="C81" s="18">
        <v>702</v>
      </c>
      <c r="D81" s="20">
        <f>ROUND(C81*100000/$Q$7,2)</f>
        <v>94.91</v>
      </c>
      <c r="E81" s="18">
        <v>2120</v>
      </c>
      <c r="F81" s="20">
        <f>ROUND(E81*100000/$Q$8,2)</f>
        <v>206.54</v>
      </c>
      <c r="G81" s="18">
        <v>2261</v>
      </c>
      <c r="H81" s="20">
        <f>ROUND(G81*100000/$Q$9,2)</f>
        <v>295.98</v>
      </c>
      <c r="I81" s="18">
        <v>1571</v>
      </c>
      <c r="J81" s="20">
        <f>ROUND(I81*100000/$Q$10,2)</f>
        <v>257.98</v>
      </c>
      <c r="K81" s="18">
        <f>C81+E81+G81+I81</f>
        <v>6654</v>
      </c>
      <c r="L81" s="20">
        <f>ROUND(K81*100000/$Q$6,2)</f>
        <v>211.98</v>
      </c>
    </row>
    <row r="82" spans="2:12" s="4" customFormat="1" ht="14.25">
      <c r="B82" s="9" t="s">
        <v>67</v>
      </c>
      <c r="C82" s="18">
        <v>21</v>
      </c>
      <c r="D82" s="20">
        <f>ROUND(C82*100000/$Q$7,2)</f>
        <v>2.84</v>
      </c>
      <c r="E82" s="18">
        <v>178</v>
      </c>
      <c r="F82" s="20">
        <f>ROUND(E82*100000/$Q$8,2)</f>
        <v>17.34</v>
      </c>
      <c r="G82" s="18">
        <v>106</v>
      </c>
      <c r="H82" s="20">
        <f>ROUND(G82*100000/$Q$9,2)</f>
        <v>13.88</v>
      </c>
      <c r="I82" s="18">
        <v>105</v>
      </c>
      <c r="J82" s="20">
        <f>ROUND(I82*100000/$Q$10,2)</f>
        <v>17.24</v>
      </c>
      <c r="K82" s="18">
        <f>C82+E82+G82+I82</f>
        <v>410</v>
      </c>
      <c r="L82" s="20">
        <f>ROUND(K82*100000/$Q$6,2)</f>
        <v>13.06</v>
      </c>
    </row>
    <row r="83" spans="2:12" s="4" customFormat="1" ht="14.25">
      <c r="B83" s="9" t="s">
        <v>68</v>
      </c>
      <c r="C83" s="18">
        <v>0</v>
      </c>
      <c r="D83" s="20">
        <f>ROUND(C83*100000/$Q$7,2)</f>
        <v>0</v>
      </c>
      <c r="E83" s="18">
        <v>0</v>
      </c>
      <c r="F83" s="20">
        <f>ROUND(E83*100000/$Q$8,2)</f>
        <v>0</v>
      </c>
      <c r="G83" s="18">
        <v>0</v>
      </c>
      <c r="H83" s="20">
        <f>ROUND(G83*100000/$Q$9,2)</f>
        <v>0</v>
      </c>
      <c r="I83" s="18">
        <v>0</v>
      </c>
      <c r="J83" s="20">
        <f>ROUND(I83*100000/$Q$10,2)</f>
        <v>0</v>
      </c>
      <c r="K83" s="18">
        <f>C83+E83+G83+I83</f>
        <v>0</v>
      </c>
      <c r="L83" s="20">
        <f>ROUND(K83*100000/$Q$6,2)</f>
        <v>0</v>
      </c>
    </row>
    <row r="84" spans="2:12" s="4" customFormat="1" ht="14.25">
      <c r="B84" s="9" t="s">
        <v>69</v>
      </c>
      <c r="C84" s="18">
        <v>7</v>
      </c>
      <c r="D84" s="20">
        <f>ROUND(C84*100000/$Q$7,2)</f>
        <v>0.95</v>
      </c>
      <c r="E84" s="18">
        <v>6</v>
      </c>
      <c r="F84" s="20">
        <f>ROUND(E84*100000/$Q$8,2)</f>
        <v>0.58</v>
      </c>
      <c r="G84" s="18">
        <v>8</v>
      </c>
      <c r="H84" s="20">
        <f>ROUND(G84*100000/$Q$9,2)</f>
        <v>1.05</v>
      </c>
      <c r="I84" s="18">
        <v>5</v>
      </c>
      <c r="J84" s="20">
        <f>ROUND(I84*100000/$Q$10,2)</f>
        <v>0.82</v>
      </c>
      <c r="K84" s="18">
        <f>C84+E84+G84+I84</f>
        <v>26</v>
      </c>
      <c r="L84" s="20">
        <f>ROUND(K84*100000/$Q$6,2)</f>
        <v>0.83</v>
      </c>
    </row>
    <row r="85" spans="3:12" s="4" customFormat="1" ht="14.25">
      <c r="C85" s="18"/>
      <c r="D85" s="20"/>
      <c r="E85" s="18"/>
      <c r="F85" s="20"/>
      <c r="G85" s="18"/>
      <c r="H85" s="20"/>
      <c r="I85" s="18"/>
      <c r="J85" s="20"/>
      <c r="K85" s="18"/>
      <c r="L85" s="20"/>
    </row>
    <row r="86" spans="2:12" s="4" customFormat="1" ht="14.25">
      <c r="B86" s="9" t="s">
        <v>70</v>
      </c>
      <c r="C86" s="18"/>
      <c r="D86" s="20"/>
      <c r="E86" s="18"/>
      <c r="F86" s="20"/>
      <c r="G86" s="18"/>
      <c r="H86" s="20"/>
      <c r="I86" s="18"/>
      <c r="J86" s="20"/>
      <c r="K86" s="18"/>
      <c r="L86" s="20"/>
    </row>
    <row r="87" spans="3:12" s="4" customFormat="1" ht="14.25">
      <c r="C87" s="18"/>
      <c r="D87" s="20"/>
      <c r="E87" s="18"/>
      <c r="F87" s="20"/>
      <c r="G87" s="18"/>
      <c r="H87" s="20"/>
      <c r="I87" s="18"/>
      <c r="J87" s="20"/>
      <c r="K87" s="18"/>
      <c r="L87" s="20"/>
    </row>
    <row r="88" spans="2:12" s="4" customFormat="1" ht="14.25">
      <c r="B88" s="9" t="s">
        <v>71</v>
      </c>
      <c r="C88" s="18">
        <v>428</v>
      </c>
      <c r="D88" s="20">
        <f aca="true" t="shared" si="18" ref="D88:D100">ROUND(C88*100000/$Q$7,2)</f>
        <v>57.87</v>
      </c>
      <c r="E88" s="18">
        <v>1145</v>
      </c>
      <c r="F88" s="20">
        <f aca="true" t="shared" si="19" ref="F88:F100">ROUND(E88*100000/$Q$8,2)</f>
        <v>111.55</v>
      </c>
      <c r="G88" s="18">
        <v>2</v>
      </c>
      <c r="H88" s="20">
        <f aca="true" t="shared" si="20" ref="H88:H100">ROUND(G88*100000/$Q$9,2)</f>
        <v>0.26</v>
      </c>
      <c r="I88" s="18">
        <v>0</v>
      </c>
      <c r="J88" s="20">
        <f aca="true" t="shared" si="21" ref="J88:J100">ROUND(I88*100000/$Q$10,2)</f>
        <v>0</v>
      </c>
      <c r="K88" s="18">
        <f aca="true" t="shared" si="22" ref="K88:K101">C88+E88+G88+I88</f>
        <v>1575</v>
      </c>
      <c r="L88" s="20">
        <f aca="true" t="shared" si="23" ref="L88:L100">ROUND(K88*100000/$Q$6,2)</f>
        <v>50.18</v>
      </c>
    </row>
    <row r="89" spans="2:12" s="4" customFormat="1" ht="14.25">
      <c r="B89" s="9" t="s">
        <v>72</v>
      </c>
      <c r="C89" s="18">
        <v>40</v>
      </c>
      <c r="D89" s="20">
        <f t="shared" si="18"/>
        <v>5.41</v>
      </c>
      <c r="E89" s="18">
        <v>54</v>
      </c>
      <c r="F89" s="20">
        <f t="shared" si="19"/>
        <v>5.26</v>
      </c>
      <c r="G89" s="18">
        <v>25</v>
      </c>
      <c r="H89" s="20">
        <f t="shared" si="20"/>
        <v>3.27</v>
      </c>
      <c r="I89" s="18">
        <v>68</v>
      </c>
      <c r="J89" s="20">
        <f t="shared" si="21"/>
        <v>11.17</v>
      </c>
      <c r="K89" s="18">
        <f t="shared" si="22"/>
        <v>187</v>
      </c>
      <c r="L89" s="20">
        <f t="shared" si="23"/>
        <v>5.96</v>
      </c>
    </row>
    <row r="90" spans="2:12" s="4" customFormat="1" ht="14.25">
      <c r="B90" s="9" t="s">
        <v>73</v>
      </c>
      <c r="C90" s="18">
        <v>18</v>
      </c>
      <c r="D90" s="20">
        <f t="shared" si="18"/>
        <v>2.43</v>
      </c>
      <c r="E90" s="18">
        <v>5</v>
      </c>
      <c r="F90" s="20">
        <f t="shared" si="19"/>
        <v>0.49</v>
      </c>
      <c r="G90" s="18">
        <v>32</v>
      </c>
      <c r="H90" s="20">
        <f t="shared" si="20"/>
        <v>4.19</v>
      </c>
      <c r="I90" s="18">
        <v>24</v>
      </c>
      <c r="J90" s="20">
        <f t="shared" si="21"/>
        <v>3.94</v>
      </c>
      <c r="K90" s="18">
        <f t="shared" si="22"/>
        <v>79</v>
      </c>
      <c r="L90" s="20">
        <f t="shared" si="23"/>
        <v>2.52</v>
      </c>
    </row>
    <row r="91" spans="2:12" s="4" customFormat="1" ht="14.25">
      <c r="B91" s="9" t="s">
        <v>74</v>
      </c>
      <c r="C91" s="18">
        <v>0</v>
      </c>
      <c r="D91" s="20">
        <f t="shared" si="18"/>
        <v>0</v>
      </c>
      <c r="E91" s="18">
        <v>19</v>
      </c>
      <c r="F91" s="20">
        <f t="shared" si="19"/>
        <v>1.85</v>
      </c>
      <c r="G91" s="18">
        <v>23</v>
      </c>
      <c r="H91" s="20">
        <f t="shared" si="20"/>
        <v>3.01</v>
      </c>
      <c r="I91" s="18">
        <v>10</v>
      </c>
      <c r="J91" s="20">
        <f t="shared" si="21"/>
        <v>1.64</v>
      </c>
      <c r="K91" s="18">
        <f t="shared" si="22"/>
        <v>52</v>
      </c>
      <c r="L91" s="20">
        <f t="shared" si="23"/>
        <v>1.66</v>
      </c>
    </row>
    <row r="92" spans="2:12" s="4" customFormat="1" ht="14.25">
      <c r="B92" s="9" t="s">
        <v>75</v>
      </c>
      <c r="C92" s="18">
        <v>0</v>
      </c>
      <c r="D92" s="20">
        <f t="shared" si="18"/>
        <v>0</v>
      </c>
      <c r="E92" s="18">
        <v>1</v>
      </c>
      <c r="F92" s="20">
        <f t="shared" si="19"/>
        <v>0.1</v>
      </c>
      <c r="G92" s="18">
        <v>1</v>
      </c>
      <c r="H92" s="20">
        <f t="shared" si="20"/>
        <v>0.13</v>
      </c>
      <c r="I92" s="18">
        <v>0</v>
      </c>
      <c r="J92" s="20">
        <f t="shared" si="21"/>
        <v>0</v>
      </c>
      <c r="K92" s="18">
        <f t="shared" si="22"/>
        <v>2</v>
      </c>
      <c r="L92" s="20">
        <f t="shared" si="23"/>
        <v>0.06</v>
      </c>
    </row>
    <row r="93" spans="2:12" s="4" customFormat="1" ht="14.25">
      <c r="B93" s="9" t="s">
        <v>76</v>
      </c>
      <c r="C93" s="18">
        <v>1</v>
      </c>
      <c r="D93" s="20">
        <f t="shared" si="18"/>
        <v>0.14</v>
      </c>
      <c r="E93" s="18">
        <v>5</v>
      </c>
      <c r="F93" s="20">
        <f t="shared" si="19"/>
        <v>0.49</v>
      </c>
      <c r="G93" s="18">
        <v>0</v>
      </c>
      <c r="H93" s="20">
        <f t="shared" si="20"/>
        <v>0</v>
      </c>
      <c r="I93" s="18">
        <v>4</v>
      </c>
      <c r="J93" s="20">
        <f t="shared" si="21"/>
        <v>0.66</v>
      </c>
      <c r="K93" s="18">
        <f t="shared" si="22"/>
        <v>10</v>
      </c>
      <c r="L93" s="20">
        <f t="shared" si="23"/>
        <v>0.32</v>
      </c>
    </row>
    <row r="94" spans="2:12" s="4" customFormat="1" ht="14.25">
      <c r="B94" s="9" t="s">
        <v>77</v>
      </c>
      <c r="C94" s="18">
        <v>13</v>
      </c>
      <c r="D94" s="20">
        <f t="shared" si="18"/>
        <v>1.76</v>
      </c>
      <c r="E94" s="18">
        <v>75</v>
      </c>
      <c r="F94" s="20">
        <f t="shared" si="19"/>
        <v>7.31</v>
      </c>
      <c r="G94" s="18">
        <v>15</v>
      </c>
      <c r="H94" s="20">
        <f t="shared" si="20"/>
        <v>1.96</v>
      </c>
      <c r="I94" s="18">
        <v>27</v>
      </c>
      <c r="J94" s="20">
        <f t="shared" si="21"/>
        <v>4.43</v>
      </c>
      <c r="K94" s="18">
        <f t="shared" si="22"/>
        <v>130</v>
      </c>
      <c r="L94" s="20">
        <f t="shared" si="23"/>
        <v>4.14</v>
      </c>
    </row>
    <row r="95" spans="2:12" s="4" customFormat="1" ht="14.25">
      <c r="B95" s="9" t="s">
        <v>78</v>
      </c>
      <c r="C95" s="18">
        <v>5</v>
      </c>
      <c r="D95" s="20">
        <f t="shared" si="18"/>
        <v>0.68</v>
      </c>
      <c r="E95" s="18">
        <v>10</v>
      </c>
      <c r="F95" s="20">
        <f t="shared" si="19"/>
        <v>0.97</v>
      </c>
      <c r="G95" s="18">
        <v>5</v>
      </c>
      <c r="H95" s="20">
        <f t="shared" si="20"/>
        <v>0.65</v>
      </c>
      <c r="I95" s="18">
        <v>0</v>
      </c>
      <c r="J95" s="20">
        <f t="shared" si="21"/>
        <v>0</v>
      </c>
      <c r="K95" s="18">
        <f t="shared" si="22"/>
        <v>20</v>
      </c>
      <c r="L95" s="20">
        <f t="shared" si="23"/>
        <v>0.64</v>
      </c>
    </row>
    <row r="96" spans="2:12" s="4" customFormat="1" ht="14.25">
      <c r="B96" s="9" t="s">
        <v>79</v>
      </c>
      <c r="C96" s="18">
        <v>1</v>
      </c>
      <c r="D96" s="20">
        <f t="shared" si="18"/>
        <v>0.14</v>
      </c>
      <c r="E96" s="18">
        <v>5</v>
      </c>
      <c r="F96" s="20">
        <f t="shared" si="19"/>
        <v>0.49</v>
      </c>
      <c r="G96" s="18">
        <v>5</v>
      </c>
      <c r="H96" s="20">
        <f t="shared" si="20"/>
        <v>0.65</v>
      </c>
      <c r="I96" s="18">
        <v>0</v>
      </c>
      <c r="J96" s="20">
        <f t="shared" si="21"/>
        <v>0</v>
      </c>
      <c r="K96" s="18">
        <f t="shared" si="22"/>
        <v>11</v>
      </c>
      <c r="L96" s="20">
        <f t="shared" si="23"/>
        <v>0.35</v>
      </c>
    </row>
    <row r="97" spans="2:12" s="4" customFormat="1" ht="14.25">
      <c r="B97" s="9" t="s">
        <v>80</v>
      </c>
      <c r="C97" s="18">
        <v>0</v>
      </c>
      <c r="D97" s="20">
        <f t="shared" si="18"/>
        <v>0</v>
      </c>
      <c r="E97" s="18">
        <v>0</v>
      </c>
      <c r="F97" s="20">
        <f t="shared" si="19"/>
        <v>0</v>
      </c>
      <c r="G97" s="18">
        <v>0</v>
      </c>
      <c r="H97" s="20">
        <f t="shared" si="20"/>
        <v>0</v>
      </c>
      <c r="I97" s="18">
        <v>0</v>
      </c>
      <c r="J97" s="20">
        <f t="shared" si="21"/>
        <v>0</v>
      </c>
      <c r="K97" s="18">
        <f t="shared" si="22"/>
        <v>0</v>
      </c>
      <c r="L97" s="20">
        <f t="shared" si="23"/>
        <v>0</v>
      </c>
    </row>
    <row r="98" spans="2:12" s="4" customFormat="1" ht="14.25">
      <c r="B98" s="9" t="s">
        <v>81</v>
      </c>
      <c r="C98" s="18">
        <v>0</v>
      </c>
      <c r="D98" s="20">
        <f t="shared" si="18"/>
        <v>0</v>
      </c>
      <c r="E98" s="18">
        <v>1</v>
      </c>
      <c r="F98" s="20">
        <f t="shared" si="19"/>
        <v>0.1</v>
      </c>
      <c r="G98" s="18">
        <v>1</v>
      </c>
      <c r="H98" s="20">
        <f t="shared" si="20"/>
        <v>0.13</v>
      </c>
      <c r="I98" s="18">
        <v>0</v>
      </c>
      <c r="J98" s="20">
        <f t="shared" si="21"/>
        <v>0</v>
      </c>
      <c r="K98" s="18">
        <f t="shared" si="22"/>
        <v>2</v>
      </c>
      <c r="L98" s="20">
        <f t="shared" si="23"/>
        <v>0.06</v>
      </c>
    </row>
    <row r="99" spans="2:12" s="4" customFormat="1" ht="14.25">
      <c r="B99" s="9" t="s">
        <v>82</v>
      </c>
      <c r="C99" s="18">
        <v>1</v>
      </c>
      <c r="D99" s="20">
        <f t="shared" si="18"/>
        <v>0.14</v>
      </c>
      <c r="E99" s="18">
        <v>0</v>
      </c>
      <c r="F99" s="20">
        <f t="shared" si="19"/>
        <v>0</v>
      </c>
      <c r="G99" s="18">
        <v>0</v>
      </c>
      <c r="H99" s="20">
        <f t="shared" si="20"/>
        <v>0</v>
      </c>
      <c r="I99" s="18">
        <v>0</v>
      </c>
      <c r="J99" s="20">
        <f t="shared" si="21"/>
        <v>0</v>
      </c>
      <c r="K99" s="18">
        <f t="shared" si="22"/>
        <v>1</v>
      </c>
      <c r="L99" s="20">
        <f t="shared" si="23"/>
        <v>0.03</v>
      </c>
    </row>
    <row r="100" spans="2:12" s="4" customFormat="1" ht="14.25">
      <c r="B100" s="9" t="s">
        <v>83</v>
      </c>
      <c r="C100" s="18">
        <v>7</v>
      </c>
      <c r="D100" s="20">
        <f t="shared" si="18"/>
        <v>0.95</v>
      </c>
      <c r="E100" s="18">
        <v>18</v>
      </c>
      <c r="F100" s="20">
        <f t="shared" si="19"/>
        <v>1.75</v>
      </c>
      <c r="G100" s="18">
        <v>19</v>
      </c>
      <c r="H100" s="20">
        <f t="shared" si="20"/>
        <v>2.49</v>
      </c>
      <c r="I100" s="18">
        <v>5</v>
      </c>
      <c r="J100" s="20">
        <f t="shared" si="21"/>
        <v>0.82</v>
      </c>
      <c r="K100" s="18">
        <f t="shared" si="22"/>
        <v>49</v>
      </c>
      <c r="L100" s="20">
        <f t="shared" si="23"/>
        <v>1.56</v>
      </c>
    </row>
    <row r="101" spans="1:12" s="4" customFormat="1" ht="14.25">
      <c r="A101" s="12"/>
      <c r="B101" s="11" t="s">
        <v>84</v>
      </c>
      <c r="C101" s="27">
        <v>18520</v>
      </c>
      <c r="D101" s="28">
        <f>ROUND(C101*1000000/$Q$7,2)</f>
        <v>25038.94</v>
      </c>
      <c r="E101" s="27">
        <v>20934</v>
      </c>
      <c r="F101" s="28">
        <f>ROUND(E101*1000000/$Q$8,2)</f>
        <v>20394.96</v>
      </c>
      <c r="G101" s="27">
        <v>15935</v>
      </c>
      <c r="H101" s="28">
        <f>ROUND(G101*1000000/$Q$9,2)</f>
        <v>20860.09</v>
      </c>
      <c r="I101" s="27">
        <v>16027</v>
      </c>
      <c r="J101" s="28">
        <f>ROUND(I101*1000000/$Q$10,2)</f>
        <v>26318.99</v>
      </c>
      <c r="K101" s="27">
        <f t="shared" si="22"/>
        <v>71416</v>
      </c>
      <c r="L101" s="28">
        <f>ROUND(K101*1000000/$Q$6,2)</f>
        <v>22751.71</v>
      </c>
    </row>
    <row r="102" spans="2:12" s="4" customFormat="1" ht="14.25">
      <c r="B102" s="9" t="s">
        <v>85</v>
      </c>
      <c r="C102" s="18">
        <v>0</v>
      </c>
      <c r="D102" s="20">
        <f>ROUND(C102*1000000/$Q$7,2)</f>
        <v>0</v>
      </c>
      <c r="E102" s="18">
        <v>0</v>
      </c>
      <c r="F102" s="20">
        <f>ROUND(E102*1000000/$Q$8,2)</f>
        <v>0</v>
      </c>
      <c r="G102" s="18">
        <v>0</v>
      </c>
      <c r="H102" s="20"/>
      <c r="I102" s="18">
        <v>0</v>
      </c>
      <c r="J102" s="20"/>
      <c r="K102" s="18"/>
      <c r="L102" s="20"/>
    </row>
    <row r="103" spans="2:12" s="4" customFormat="1" ht="14.25">
      <c r="B103" s="9" t="s">
        <v>86</v>
      </c>
      <c r="C103" s="18">
        <v>1</v>
      </c>
      <c r="D103" s="20">
        <f>ROUND(C103*1000000/$Q$7,2)</f>
        <v>1.35</v>
      </c>
      <c r="E103" s="18">
        <v>0</v>
      </c>
      <c r="F103" s="20">
        <f>ROUND(E103*1000000/$Q$8,2)</f>
        <v>0</v>
      </c>
      <c r="G103" s="18">
        <v>0</v>
      </c>
      <c r="H103" s="20">
        <f>ROUND(G103*1000000/$Q$9,2)</f>
        <v>0</v>
      </c>
      <c r="I103" s="18">
        <v>0</v>
      </c>
      <c r="J103" s="20">
        <v>0</v>
      </c>
      <c r="K103" s="18">
        <f>C103+E103+G103+I103</f>
        <v>1</v>
      </c>
      <c r="L103" s="20">
        <f>ROUND(K103*1000000/$Q$6,2)</f>
        <v>0.32</v>
      </c>
    </row>
    <row r="104" spans="2:12" s="4" customFormat="1" ht="14.25">
      <c r="B104" s="9" t="s">
        <v>87</v>
      </c>
      <c r="C104" s="18">
        <v>0</v>
      </c>
      <c r="D104" s="20">
        <f>ROUND(C104*1000000/$Q$7,2)</f>
        <v>0</v>
      </c>
      <c r="E104" s="18">
        <v>1</v>
      </c>
      <c r="F104" s="20">
        <f>ROUND(E104*1000000/$Q$8,2)</f>
        <v>0.97</v>
      </c>
      <c r="G104" s="18">
        <v>0</v>
      </c>
      <c r="H104" s="20">
        <f>ROUND(G104*1000000/$Q$9,2)</f>
        <v>0</v>
      </c>
      <c r="I104" s="18">
        <v>0</v>
      </c>
      <c r="J104" s="20">
        <v>0</v>
      </c>
      <c r="K104" s="18">
        <f>C104+E104+G104+I104</f>
        <v>1</v>
      </c>
      <c r="L104" s="20">
        <f>ROUND(K104*1000000/$Q$6,2)</f>
        <v>0.32</v>
      </c>
    </row>
    <row r="105" spans="3:12" s="4" customFormat="1" ht="14.25">
      <c r="C105" s="18"/>
      <c r="D105" s="20"/>
      <c r="E105" s="18"/>
      <c r="F105" s="20"/>
      <c r="G105" s="18"/>
      <c r="H105" s="20"/>
      <c r="I105" s="18"/>
      <c r="J105" s="20"/>
      <c r="K105" s="18"/>
      <c r="L105" s="20"/>
    </row>
    <row r="106" spans="2:12" s="4" customFormat="1" ht="14.25">
      <c r="B106" s="9" t="s">
        <v>88</v>
      </c>
      <c r="C106" s="18"/>
      <c r="D106" s="20"/>
      <c r="E106" s="18"/>
      <c r="F106" s="20"/>
      <c r="G106" s="18"/>
      <c r="H106" s="20"/>
      <c r="I106" s="18"/>
      <c r="J106" s="20"/>
      <c r="K106" s="18"/>
      <c r="L106" s="20"/>
    </row>
    <row r="107" spans="3:12" s="4" customFormat="1" ht="14.25">
      <c r="C107" s="18"/>
      <c r="D107" s="20"/>
      <c r="E107" s="18"/>
      <c r="F107" s="20"/>
      <c r="G107" s="18"/>
      <c r="H107" s="20"/>
      <c r="I107" s="18"/>
      <c r="J107" s="20"/>
      <c r="K107" s="18"/>
      <c r="L107" s="20"/>
    </row>
    <row r="108" spans="2:12" s="4" customFormat="1" ht="14.25">
      <c r="B108" s="9" t="s">
        <v>89</v>
      </c>
      <c r="C108" s="18">
        <v>598</v>
      </c>
      <c r="D108" s="20">
        <f>ROUND(C108*100000/$Q$7,2)</f>
        <v>80.85</v>
      </c>
      <c r="E108" s="18">
        <v>538</v>
      </c>
      <c r="F108" s="20">
        <f>ROUND(E108*100000/$Q$8,2)</f>
        <v>52.41</v>
      </c>
      <c r="G108" s="18">
        <v>5</v>
      </c>
      <c r="H108" s="20">
        <f>ROUND(G108*100000/$Q$9,2)</f>
        <v>0.65</v>
      </c>
      <c r="I108" s="18">
        <v>2182</v>
      </c>
      <c r="J108" s="20">
        <f>ROUND(I108*100000/$Q$10,2)</f>
        <v>358.32</v>
      </c>
      <c r="K108" s="18">
        <f aca="true" t="shared" si="24" ref="K108:K123">+C108+E108+G108+I108</f>
        <v>3323</v>
      </c>
      <c r="L108" s="20">
        <f aca="true" t="shared" si="25" ref="L108:L123">ROUND(K108*100000/$Q$6,2)</f>
        <v>105.86</v>
      </c>
    </row>
    <row r="109" spans="2:12" s="4" customFormat="1" ht="14.25">
      <c r="B109" s="9" t="s">
        <v>90</v>
      </c>
      <c r="C109" s="18">
        <v>0</v>
      </c>
      <c r="D109" s="20">
        <f>ROUND(C109*100000/$Q$7,2)</f>
        <v>0</v>
      </c>
      <c r="E109" s="18">
        <v>0</v>
      </c>
      <c r="F109" s="20">
        <f>ROUND(E109*100000/$Q$8,2)</f>
        <v>0</v>
      </c>
      <c r="G109" s="18">
        <v>0</v>
      </c>
      <c r="H109" s="20">
        <f>ROUND(G109*100000/$Q$9,2)</f>
        <v>0</v>
      </c>
      <c r="I109" s="18">
        <v>0</v>
      </c>
      <c r="J109" s="20">
        <f>ROUND(I109*100000/$Q$10,2)</f>
        <v>0</v>
      </c>
      <c r="K109" s="18">
        <f t="shared" si="24"/>
        <v>0</v>
      </c>
      <c r="L109" s="20">
        <f t="shared" si="25"/>
        <v>0</v>
      </c>
    </row>
    <row r="110" spans="2:12" s="4" customFormat="1" ht="14.25">
      <c r="B110" s="9" t="s">
        <v>91</v>
      </c>
      <c r="C110" s="18">
        <v>1710</v>
      </c>
      <c r="D110" s="20">
        <f>ROUND(C110*100000/$Q$7,2)</f>
        <v>231.19</v>
      </c>
      <c r="E110" s="18">
        <v>3270</v>
      </c>
      <c r="F110" s="20">
        <f>ROUND(E110*100000/$Q$8,2)</f>
        <v>318.58</v>
      </c>
      <c r="G110" s="18">
        <v>3112</v>
      </c>
      <c r="H110" s="20">
        <f>ROUND(G110*100000/$Q$9,2)</f>
        <v>407.38</v>
      </c>
      <c r="I110" s="18">
        <v>1647</v>
      </c>
      <c r="J110" s="20">
        <f>ROUND(I110*100000/$Q$10,2)</f>
        <v>270.46</v>
      </c>
      <c r="K110" s="18">
        <f t="shared" si="24"/>
        <v>9739</v>
      </c>
      <c r="L110" s="20">
        <f t="shared" si="25"/>
        <v>310.27</v>
      </c>
    </row>
    <row r="111" spans="2:12" s="4" customFormat="1" ht="14.25">
      <c r="B111" s="9" t="s">
        <v>92</v>
      </c>
      <c r="C111" s="18">
        <v>0</v>
      </c>
      <c r="D111" s="20">
        <f>ROUND(C111*100000/$Q$7,2)</f>
        <v>0</v>
      </c>
      <c r="E111" s="18">
        <v>91</v>
      </c>
      <c r="F111" s="20">
        <f>ROUND(E111*100000/$Q$8,2)</f>
        <v>8.87</v>
      </c>
      <c r="G111" s="18">
        <v>2</v>
      </c>
      <c r="H111" s="20">
        <f>ROUND(G111*100000/$Q$9,2)</f>
        <v>0.26</v>
      </c>
      <c r="I111" s="18">
        <v>29</v>
      </c>
      <c r="J111" s="20">
        <f>ROUND(I111*100000/$Q$10,2)</f>
        <v>4.76</v>
      </c>
      <c r="K111" s="18">
        <f t="shared" si="24"/>
        <v>122</v>
      </c>
      <c r="L111" s="20">
        <f t="shared" si="25"/>
        <v>3.89</v>
      </c>
    </row>
    <row r="112" spans="2:12" s="4" customFormat="1" ht="14.25">
      <c r="B112" s="9" t="s">
        <v>93</v>
      </c>
      <c r="C112" s="18">
        <v>1</v>
      </c>
      <c r="D112" s="20">
        <v>0</v>
      </c>
      <c r="E112" s="18">
        <v>0</v>
      </c>
      <c r="F112" s="20">
        <v>0</v>
      </c>
      <c r="G112" s="18">
        <v>0</v>
      </c>
      <c r="H112" s="20"/>
      <c r="I112" s="18">
        <v>0</v>
      </c>
      <c r="J112" s="20">
        <v>0</v>
      </c>
      <c r="K112" s="18">
        <f t="shared" si="24"/>
        <v>1</v>
      </c>
      <c r="L112" s="20">
        <f t="shared" si="25"/>
        <v>0.03</v>
      </c>
    </row>
    <row r="113" spans="2:12" s="4" customFormat="1" ht="14.25">
      <c r="B113" s="9" t="s">
        <v>94</v>
      </c>
      <c r="C113" s="18">
        <v>262</v>
      </c>
      <c r="D113" s="20">
        <f aca="true" t="shared" si="26" ref="D113:D131">ROUND(C113*100000/$Q$7,2)</f>
        <v>35.42</v>
      </c>
      <c r="E113" s="18">
        <v>546</v>
      </c>
      <c r="F113" s="20">
        <f aca="true" t="shared" si="27" ref="F113:F139">ROUND(E113*100000/$Q$8,2)</f>
        <v>53.19</v>
      </c>
      <c r="G113" s="18">
        <v>564</v>
      </c>
      <c r="H113" s="20">
        <f aca="true" t="shared" si="28" ref="H113:H129">ROUND(G113*100000/$Q$9,2)</f>
        <v>73.83</v>
      </c>
      <c r="I113" s="18">
        <v>551</v>
      </c>
      <c r="J113" s="20">
        <f aca="true" t="shared" si="29" ref="J113:J123">ROUND(I113*100000/$Q$10,2)</f>
        <v>90.48</v>
      </c>
      <c r="K113" s="18">
        <f t="shared" si="24"/>
        <v>1923</v>
      </c>
      <c r="L113" s="20">
        <f t="shared" si="25"/>
        <v>61.26</v>
      </c>
    </row>
    <row r="114" spans="2:12" s="4" customFormat="1" ht="14.25">
      <c r="B114" s="9" t="s">
        <v>95</v>
      </c>
      <c r="C114" s="18">
        <v>11</v>
      </c>
      <c r="D114" s="20">
        <f t="shared" si="26"/>
        <v>1.49</v>
      </c>
      <c r="E114" s="18">
        <v>165</v>
      </c>
      <c r="F114" s="20">
        <f t="shared" si="27"/>
        <v>16.08</v>
      </c>
      <c r="G114" s="18">
        <v>8</v>
      </c>
      <c r="H114" s="20">
        <f t="shared" si="28"/>
        <v>1.05</v>
      </c>
      <c r="I114" s="18">
        <v>14</v>
      </c>
      <c r="J114" s="20">
        <f t="shared" si="29"/>
        <v>2.3</v>
      </c>
      <c r="K114" s="18">
        <f t="shared" si="24"/>
        <v>198</v>
      </c>
      <c r="L114" s="20">
        <f t="shared" si="25"/>
        <v>6.31</v>
      </c>
    </row>
    <row r="115" spans="2:12" s="4" customFormat="1" ht="14.25">
      <c r="B115" s="9" t="s">
        <v>96</v>
      </c>
      <c r="C115" s="18">
        <v>94</v>
      </c>
      <c r="D115" s="20">
        <f t="shared" si="26"/>
        <v>12.71</v>
      </c>
      <c r="E115" s="18">
        <v>69</v>
      </c>
      <c r="F115" s="20">
        <f t="shared" si="27"/>
        <v>6.72</v>
      </c>
      <c r="G115" s="18">
        <v>6</v>
      </c>
      <c r="H115" s="20">
        <f t="shared" si="28"/>
        <v>0.79</v>
      </c>
      <c r="I115" s="18">
        <v>5</v>
      </c>
      <c r="J115" s="20">
        <f t="shared" si="29"/>
        <v>0.82</v>
      </c>
      <c r="K115" s="18">
        <f t="shared" si="24"/>
        <v>174</v>
      </c>
      <c r="L115" s="20">
        <f t="shared" si="25"/>
        <v>5.54</v>
      </c>
    </row>
    <row r="116" spans="2:12" s="4" customFormat="1" ht="14.25">
      <c r="B116" s="9" t="s">
        <v>97</v>
      </c>
      <c r="C116" s="18">
        <v>3295</v>
      </c>
      <c r="D116" s="20">
        <f t="shared" si="26"/>
        <v>445.48</v>
      </c>
      <c r="E116" s="18">
        <v>6408</v>
      </c>
      <c r="F116" s="20">
        <f t="shared" si="27"/>
        <v>624.3</v>
      </c>
      <c r="G116" s="18">
        <v>3581</v>
      </c>
      <c r="H116" s="20">
        <f t="shared" si="28"/>
        <v>468.78</v>
      </c>
      <c r="I116" s="18">
        <v>3904</v>
      </c>
      <c r="J116" s="20">
        <f t="shared" si="29"/>
        <v>641.1</v>
      </c>
      <c r="K116" s="18">
        <f t="shared" si="24"/>
        <v>17188</v>
      </c>
      <c r="L116" s="20">
        <f t="shared" si="25"/>
        <v>547.58</v>
      </c>
    </row>
    <row r="117" spans="2:12" s="4" customFormat="1" ht="14.25">
      <c r="B117" s="9" t="s">
        <v>98</v>
      </c>
      <c r="C117" s="18">
        <v>39</v>
      </c>
      <c r="D117" s="20">
        <f t="shared" si="26"/>
        <v>5.27</v>
      </c>
      <c r="E117" s="18">
        <v>67</v>
      </c>
      <c r="F117" s="20">
        <f t="shared" si="27"/>
        <v>6.53</v>
      </c>
      <c r="G117" s="18">
        <v>63</v>
      </c>
      <c r="H117" s="20">
        <f t="shared" si="28"/>
        <v>8.25</v>
      </c>
      <c r="I117" s="18">
        <v>53</v>
      </c>
      <c r="J117" s="20">
        <f t="shared" si="29"/>
        <v>8.7</v>
      </c>
      <c r="K117" s="18">
        <f t="shared" si="24"/>
        <v>222</v>
      </c>
      <c r="L117" s="20">
        <f t="shared" si="25"/>
        <v>7.07</v>
      </c>
    </row>
    <row r="118" spans="2:12" s="4" customFormat="1" ht="14.25">
      <c r="B118" s="9" t="s">
        <v>99</v>
      </c>
      <c r="C118" s="18">
        <v>11</v>
      </c>
      <c r="D118" s="20">
        <f t="shared" si="26"/>
        <v>1.49</v>
      </c>
      <c r="E118" s="18">
        <v>116</v>
      </c>
      <c r="F118" s="20">
        <f t="shared" si="27"/>
        <v>11.3</v>
      </c>
      <c r="G118" s="18">
        <v>30</v>
      </c>
      <c r="H118" s="20">
        <f t="shared" si="28"/>
        <v>3.93</v>
      </c>
      <c r="I118" s="18">
        <v>484</v>
      </c>
      <c r="J118" s="20">
        <f t="shared" si="29"/>
        <v>79.48</v>
      </c>
      <c r="K118" s="18">
        <f t="shared" si="24"/>
        <v>641</v>
      </c>
      <c r="L118" s="20">
        <f t="shared" si="25"/>
        <v>20.42</v>
      </c>
    </row>
    <row r="119" spans="2:12" s="4" customFormat="1" ht="14.25">
      <c r="B119" s="9" t="s">
        <v>100</v>
      </c>
      <c r="C119" s="18">
        <v>1</v>
      </c>
      <c r="D119" s="20">
        <f t="shared" si="26"/>
        <v>0.14</v>
      </c>
      <c r="E119" s="18">
        <v>20</v>
      </c>
      <c r="F119" s="20">
        <f t="shared" si="27"/>
        <v>1.95</v>
      </c>
      <c r="G119" s="18">
        <v>10</v>
      </c>
      <c r="H119" s="20">
        <f t="shared" si="28"/>
        <v>1.31</v>
      </c>
      <c r="I119" s="18">
        <v>21</v>
      </c>
      <c r="J119" s="20">
        <f t="shared" si="29"/>
        <v>3.45</v>
      </c>
      <c r="K119" s="18">
        <f t="shared" si="24"/>
        <v>52</v>
      </c>
      <c r="L119" s="20">
        <f t="shared" si="25"/>
        <v>1.66</v>
      </c>
    </row>
    <row r="120" spans="2:12" s="4" customFormat="1" ht="14.25">
      <c r="B120" s="9" t="s">
        <v>101</v>
      </c>
      <c r="C120" s="18">
        <v>646</v>
      </c>
      <c r="D120" s="20">
        <f t="shared" si="26"/>
        <v>87.34</v>
      </c>
      <c r="E120" s="18">
        <v>1444</v>
      </c>
      <c r="F120" s="20">
        <f t="shared" si="27"/>
        <v>140.68</v>
      </c>
      <c r="G120" s="18">
        <v>1428</v>
      </c>
      <c r="H120" s="20">
        <f t="shared" si="28"/>
        <v>186.94</v>
      </c>
      <c r="I120" s="18">
        <v>318</v>
      </c>
      <c r="J120" s="20">
        <f t="shared" si="29"/>
        <v>52.22</v>
      </c>
      <c r="K120" s="18">
        <f t="shared" si="24"/>
        <v>3836</v>
      </c>
      <c r="L120" s="20">
        <f t="shared" si="25"/>
        <v>122.21</v>
      </c>
    </row>
    <row r="121" spans="2:12" s="4" customFormat="1" ht="14.25">
      <c r="B121" s="9" t="s">
        <v>102</v>
      </c>
      <c r="C121" s="18">
        <v>79</v>
      </c>
      <c r="D121" s="20">
        <f t="shared" si="26"/>
        <v>10.68</v>
      </c>
      <c r="E121" s="18">
        <v>287</v>
      </c>
      <c r="F121" s="20">
        <f t="shared" si="27"/>
        <v>27.96</v>
      </c>
      <c r="G121" s="18">
        <v>123</v>
      </c>
      <c r="H121" s="20">
        <f t="shared" si="28"/>
        <v>16.1</v>
      </c>
      <c r="I121" s="18">
        <v>20</v>
      </c>
      <c r="J121" s="20">
        <f t="shared" si="29"/>
        <v>3.28</v>
      </c>
      <c r="K121" s="18">
        <f t="shared" si="24"/>
        <v>509</v>
      </c>
      <c r="L121" s="20">
        <f t="shared" si="25"/>
        <v>16.22</v>
      </c>
    </row>
    <row r="122" spans="2:12" s="4" customFormat="1" ht="14.25">
      <c r="B122" s="9" t="s">
        <v>103</v>
      </c>
      <c r="C122" s="18">
        <v>291</v>
      </c>
      <c r="D122" s="20">
        <f t="shared" si="26"/>
        <v>39.34</v>
      </c>
      <c r="E122" s="18">
        <v>462</v>
      </c>
      <c r="F122" s="20">
        <f t="shared" si="27"/>
        <v>45.01</v>
      </c>
      <c r="G122" s="18">
        <v>351</v>
      </c>
      <c r="H122" s="20">
        <f t="shared" si="28"/>
        <v>45.95</v>
      </c>
      <c r="I122" s="18">
        <v>254</v>
      </c>
      <c r="J122" s="20">
        <f t="shared" si="29"/>
        <v>41.71</v>
      </c>
      <c r="K122" s="18">
        <f t="shared" si="24"/>
        <v>1358</v>
      </c>
      <c r="L122" s="20">
        <f t="shared" si="25"/>
        <v>43.26</v>
      </c>
    </row>
    <row r="123" spans="2:12" s="4" customFormat="1" ht="14.25">
      <c r="B123" s="9" t="s">
        <v>104</v>
      </c>
      <c r="C123" s="18">
        <v>0</v>
      </c>
      <c r="D123" s="20">
        <f t="shared" si="26"/>
        <v>0</v>
      </c>
      <c r="E123" s="18">
        <v>5</v>
      </c>
      <c r="F123" s="20">
        <f t="shared" si="27"/>
        <v>0.49</v>
      </c>
      <c r="G123" s="18">
        <v>1</v>
      </c>
      <c r="H123" s="20">
        <f t="shared" si="28"/>
        <v>0.13</v>
      </c>
      <c r="I123" s="18">
        <v>1</v>
      </c>
      <c r="J123" s="20">
        <f t="shared" si="29"/>
        <v>0.16</v>
      </c>
      <c r="K123" s="18">
        <f t="shared" si="24"/>
        <v>7</v>
      </c>
      <c r="L123" s="20">
        <f t="shared" si="25"/>
        <v>0.22</v>
      </c>
    </row>
    <row r="124" spans="2:12" s="4" customFormat="1" ht="14.25">
      <c r="B124" s="9" t="s">
        <v>105</v>
      </c>
      <c r="C124" s="18">
        <v>5355</v>
      </c>
      <c r="D124" s="20">
        <f t="shared" si="26"/>
        <v>723.99</v>
      </c>
      <c r="E124" s="18">
        <v>2541</v>
      </c>
      <c r="F124" s="20">
        <f t="shared" si="27"/>
        <v>247.56</v>
      </c>
      <c r="G124" s="18">
        <v>2836</v>
      </c>
      <c r="H124" s="20">
        <f t="shared" si="28"/>
        <v>371.25</v>
      </c>
      <c r="I124" s="18">
        <v>2312</v>
      </c>
      <c r="J124" s="20"/>
      <c r="K124" s="18"/>
      <c r="L124" s="20"/>
    </row>
    <row r="125" spans="2:12" s="4" customFormat="1" ht="14.25">
      <c r="B125" s="9" t="s">
        <v>106</v>
      </c>
      <c r="C125" s="18">
        <v>4624</v>
      </c>
      <c r="D125" s="20">
        <f t="shared" si="26"/>
        <v>625.16</v>
      </c>
      <c r="E125" s="18">
        <v>7803</v>
      </c>
      <c r="F125" s="20">
        <f t="shared" si="27"/>
        <v>760.21</v>
      </c>
      <c r="G125" s="18">
        <v>4381</v>
      </c>
      <c r="H125" s="20">
        <f t="shared" si="28"/>
        <v>573.51</v>
      </c>
      <c r="I125" s="18">
        <v>6324</v>
      </c>
      <c r="J125" s="20">
        <f>ROUND(I125*100000/$Q$10,2)</f>
        <v>1038.51</v>
      </c>
      <c r="K125" s="18">
        <f>+C125+E125+G125+I125</f>
        <v>23132</v>
      </c>
      <c r="L125" s="20">
        <f>ROUND(K125*100000/$Q$6,2)</f>
        <v>736.94</v>
      </c>
    </row>
    <row r="126" spans="2:12" s="4" customFormat="1" ht="14.25">
      <c r="B126" s="9" t="s">
        <v>107</v>
      </c>
      <c r="C126" s="18">
        <v>12</v>
      </c>
      <c r="D126" s="20">
        <f t="shared" si="26"/>
        <v>1.62</v>
      </c>
      <c r="E126" s="18">
        <v>9</v>
      </c>
      <c r="F126" s="20">
        <f t="shared" si="27"/>
        <v>0.88</v>
      </c>
      <c r="G126" s="18">
        <v>0</v>
      </c>
      <c r="H126" s="20">
        <f t="shared" si="28"/>
        <v>0</v>
      </c>
      <c r="I126" s="18">
        <v>26</v>
      </c>
      <c r="J126" s="20">
        <f>ROUND(I126*100000/$Q$10,2)</f>
        <v>4.27</v>
      </c>
      <c r="K126" s="18">
        <f>+C126+E126+G126+I126</f>
        <v>47</v>
      </c>
      <c r="L126" s="20">
        <f>ROUND(K126*100000/$Q$6,2)</f>
        <v>1.5</v>
      </c>
    </row>
    <row r="127" spans="2:12" s="4" customFormat="1" ht="14.25">
      <c r="B127" s="9" t="s">
        <v>108</v>
      </c>
      <c r="C127" s="18">
        <v>78</v>
      </c>
      <c r="D127" s="20">
        <f t="shared" si="26"/>
        <v>10.55</v>
      </c>
      <c r="E127" s="18">
        <v>38</v>
      </c>
      <c r="F127" s="20">
        <f t="shared" si="27"/>
        <v>3.7</v>
      </c>
      <c r="G127" s="18">
        <v>0</v>
      </c>
      <c r="H127" s="20">
        <f t="shared" si="28"/>
        <v>0</v>
      </c>
      <c r="I127" s="18">
        <v>69</v>
      </c>
      <c r="J127" s="20">
        <f>ROUND(I127*100000/$Q$10,2)</f>
        <v>11.33</v>
      </c>
      <c r="K127" s="18">
        <f>+C127+E127+G127+I127</f>
        <v>185</v>
      </c>
      <c r="L127" s="20">
        <f>ROUND(K127*100000/$Q$6,2)</f>
        <v>5.89</v>
      </c>
    </row>
    <row r="128" spans="2:12" s="4" customFormat="1" ht="14.25">
      <c r="B128" s="9" t="s">
        <v>109</v>
      </c>
      <c r="C128" s="18">
        <v>80</v>
      </c>
      <c r="D128" s="20">
        <f t="shared" si="26"/>
        <v>10.82</v>
      </c>
      <c r="E128" s="18">
        <v>237</v>
      </c>
      <c r="F128" s="20">
        <f t="shared" si="27"/>
        <v>23.09</v>
      </c>
      <c r="G128" s="18">
        <v>19</v>
      </c>
      <c r="H128" s="20">
        <f t="shared" si="28"/>
        <v>2.49</v>
      </c>
      <c r="I128" s="18">
        <v>175</v>
      </c>
      <c r="J128" s="20">
        <f>ROUND(I128*100000/$Q$10,2)</f>
        <v>28.74</v>
      </c>
      <c r="K128" s="18">
        <f>+C128+E128+G128+I128</f>
        <v>511</v>
      </c>
      <c r="L128" s="20">
        <f>ROUND(K128*100000/$Q$6,2)</f>
        <v>16.28</v>
      </c>
    </row>
    <row r="129" spans="2:12" s="4" customFormat="1" ht="14.25">
      <c r="B129" s="9" t="s">
        <v>110</v>
      </c>
      <c r="C129" s="18">
        <v>9</v>
      </c>
      <c r="D129" s="20">
        <f t="shared" si="26"/>
        <v>1.22</v>
      </c>
      <c r="E129" s="18">
        <v>0</v>
      </c>
      <c r="F129" s="20">
        <f t="shared" si="27"/>
        <v>0</v>
      </c>
      <c r="G129" s="18">
        <v>0</v>
      </c>
      <c r="H129" s="20">
        <f t="shared" si="28"/>
        <v>0</v>
      </c>
      <c r="I129" s="18">
        <v>0</v>
      </c>
      <c r="J129" s="20">
        <f>ROUND(I129*100000/$Q$10,2)</f>
        <v>0</v>
      </c>
      <c r="K129" s="18">
        <f>+C129+E129+G129+I129</f>
        <v>9</v>
      </c>
      <c r="L129" s="20">
        <f>ROUND(K129*100000/$Q$6,2)</f>
        <v>0.29</v>
      </c>
    </row>
    <row r="130" spans="2:12" s="4" customFormat="1" ht="14.25">
      <c r="B130" s="9" t="s">
        <v>111</v>
      </c>
      <c r="C130" s="18">
        <v>0</v>
      </c>
      <c r="D130" s="20">
        <f t="shared" si="26"/>
        <v>0</v>
      </c>
      <c r="E130" s="18">
        <v>0</v>
      </c>
      <c r="F130" s="20">
        <f t="shared" si="27"/>
        <v>0</v>
      </c>
      <c r="G130" s="18">
        <v>4</v>
      </c>
      <c r="H130" s="20"/>
      <c r="I130" s="18">
        <v>0</v>
      </c>
      <c r="J130" s="20"/>
      <c r="K130" s="18"/>
      <c r="L130" s="20"/>
    </row>
    <row r="131" spans="2:12" s="4" customFormat="1" ht="14.25">
      <c r="B131" s="9" t="s">
        <v>112</v>
      </c>
      <c r="C131" s="18">
        <v>11</v>
      </c>
      <c r="D131" s="20">
        <f t="shared" si="26"/>
        <v>1.49</v>
      </c>
      <c r="E131" s="18">
        <v>9</v>
      </c>
      <c r="F131" s="20">
        <f t="shared" si="27"/>
        <v>0.88</v>
      </c>
      <c r="G131" s="18">
        <v>28</v>
      </c>
      <c r="H131" s="20"/>
      <c r="I131" s="18">
        <v>11</v>
      </c>
      <c r="J131" s="20"/>
      <c r="K131" s="18"/>
      <c r="L131" s="20"/>
    </row>
    <row r="132" spans="2:12" s="4" customFormat="1" ht="14.25">
      <c r="B132" s="9" t="s">
        <v>113</v>
      </c>
      <c r="C132" s="18">
        <v>102</v>
      </c>
      <c r="D132" s="20"/>
      <c r="E132" s="18">
        <v>327</v>
      </c>
      <c r="F132" s="20">
        <f t="shared" si="27"/>
        <v>31.86</v>
      </c>
      <c r="G132" s="18">
        <v>298</v>
      </c>
      <c r="H132" s="20"/>
      <c r="I132" s="18">
        <v>263</v>
      </c>
      <c r="J132" s="20"/>
      <c r="K132" s="18"/>
      <c r="L132" s="20"/>
    </row>
    <row r="133" spans="2:12" s="4" customFormat="1" ht="14.25">
      <c r="B133" s="9" t="s">
        <v>114</v>
      </c>
      <c r="C133" s="18">
        <v>0</v>
      </c>
      <c r="D133" s="20">
        <f aca="true" t="shared" si="30" ref="D133:D139">ROUND(C133*100000/$Q$7,2)</f>
        <v>0</v>
      </c>
      <c r="E133" s="18">
        <v>3</v>
      </c>
      <c r="F133" s="20">
        <f t="shared" si="27"/>
        <v>0.29</v>
      </c>
      <c r="G133" s="18">
        <v>4</v>
      </c>
      <c r="H133" s="20">
        <f aca="true" t="shared" si="31" ref="H133:H139">ROUND(G133*100000/$Q$9,2)</f>
        <v>0.52</v>
      </c>
      <c r="I133" s="18">
        <v>1</v>
      </c>
      <c r="J133" s="20">
        <f aca="true" t="shared" si="32" ref="J133:J139">ROUND(I133*100000/$Q$10,2)</f>
        <v>0.16</v>
      </c>
      <c r="K133" s="18">
        <f aca="true" t="shared" si="33" ref="K133:K139">+C133+E133+G133+I133</f>
        <v>8</v>
      </c>
      <c r="L133" s="20">
        <f aca="true" t="shared" si="34" ref="L133:L139">ROUND(K133*100000/$Q$6,2)</f>
        <v>0.25</v>
      </c>
    </row>
    <row r="134" spans="2:12" s="4" customFormat="1" ht="14.25">
      <c r="B134" s="9" t="s">
        <v>115</v>
      </c>
      <c r="C134" s="18">
        <v>375</v>
      </c>
      <c r="D134" s="20">
        <f t="shared" si="30"/>
        <v>50.7</v>
      </c>
      <c r="E134" s="18">
        <v>226</v>
      </c>
      <c r="F134" s="20">
        <f t="shared" si="27"/>
        <v>22.02</v>
      </c>
      <c r="G134" s="18">
        <v>1</v>
      </c>
      <c r="H134" s="20">
        <f t="shared" si="31"/>
        <v>0.13</v>
      </c>
      <c r="I134" s="18">
        <v>1342</v>
      </c>
      <c r="J134" s="20">
        <f t="shared" si="32"/>
        <v>220.38</v>
      </c>
      <c r="K134" s="18">
        <f t="shared" si="33"/>
        <v>1944</v>
      </c>
      <c r="L134" s="20">
        <f t="shared" si="34"/>
        <v>61.93</v>
      </c>
    </row>
    <row r="135" spans="2:12" s="4" customFormat="1" ht="14.25">
      <c r="B135" s="9" t="s">
        <v>116</v>
      </c>
      <c r="C135" s="18">
        <v>295</v>
      </c>
      <c r="D135" s="20">
        <f t="shared" si="30"/>
        <v>39.88</v>
      </c>
      <c r="E135" s="18">
        <v>512</v>
      </c>
      <c r="F135" s="20">
        <f t="shared" si="27"/>
        <v>49.88</v>
      </c>
      <c r="G135" s="18">
        <v>408</v>
      </c>
      <c r="H135" s="20">
        <f t="shared" si="31"/>
        <v>53.41</v>
      </c>
      <c r="I135" s="18">
        <v>381</v>
      </c>
      <c r="J135" s="20">
        <f t="shared" si="32"/>
        <v>62.57</v>
      </c>
      <c r="K135" s="18">
        <f t="shared" si="33"/>
        <v>1596</v>
      </c>
      <c r="L135" s="20">
        <f t="shared" si="34"/>
        <v>50.85</v>
      </c>
    </row>
    <row r="136" spans="2:12" s="4" customFormat="1" ht="14.25">
      <c r="B136" s="9" t="s">
        <v>117</v>
      </c>
      <c r="C136" s="18">
        <v>1</v>
      </c>
      <c r="D136" s="20">
        <f t="shared" si="30"/>
        <v>0.14</v>
      </c>
      <c r="E136" s="18">
        <v>64</v>
      </c>
      <c r="F136" s="20">
        <f t="shared" si="27"/>
        <v>6.24</v>
      </c>
      <c r="G136" s="18">
        <v>58</v>
      </c>
      <c r="H136" s="20">
        <f t="shared" si="31"/>
        <v>7.59</v>
      </c>
      <c r="I136" s="18">
        <v>17</v>
      </c>
      <c r="J136" s="20">
        <f t="shared" si="32"/>
        <v>2.79</v>
      </c>
      <c r="K136" s="18">
        <f t="shared" si="33"/>
        <v>140</v>
      </c>
      <c r="L136" s="20">
        <f t="shared" si="34"/>
        <v>4.46</v>
      </c>
    </row>
    <row r="137" spans="2:12" s="4" customFormat="1" ht="14.25">
      <c r="B137" s="9" t="s">
        <v>118</v>
      </c>
      <c r="C137" s="18">
        <v>1</v>
      </c>
      <c r="D137" s="20">
        <f t="shared" si="30"/>
        <v>0.14</v>
      </c>
      <c r="E137" s="18">
        <v>28</v>
      </c>
      <c r="F137" s="20">
        <f t="shared" si="27"/>
        <v>2.73</v>
      </c>
      <c r="G137" s="18">
        <v>25</v>
      </c>
      <c r="H137" s="20">
        <f t="shared" si="31"/>
        <v>3.27</v>
      </c>
      <c r="I137" s="18">
        <v>6</v>
      </c>
      <c r="J137" s="20">
        <f t="shared" si="32"/>
        <v>0.99</v>
      </c>
      <c r="K137" s="18">
        <f t="shared" si="33"/>
        <v>60</v>
      </c>
      <c r="L137" s="20">
        <f t="shared" si="34"/>
        <v>1.91</v>
      </c>
    </row>
    <row r="138" spans="2:12" s="4" customFormat="1" ht="14.25">
      <c r="B138" s="9" t="s">
        <v>119</v>
      </c>
      <c r="C138" s="18">
        <v>9970</v>
      </c>
      <c r="D138" s="20">
        <f t="shared" si="30"/>
        <v>1347.94</v>
      </c>
      <c r="E138" s="18">
        <v>10149</v>
      </c>
      <c r="F138" s="20">
        <f t="shared" si="27"/>
        <v>988.77</v>
      </c>
      <c r="G138" s="18">
        <v>9843</v>
      </c>
      <c r="H138" s="20">
        <f t="shared" si="31"/>
        <v>1288.52</v>
      </c>
      <c r="I138" s="18">
        <v>9374</v>
      </c>
      <c r="J138" s="20">
        <f t="shared" si="32"/>
        <v>1539.37</v>
      </c>
      <c r="K138" s="18">
        <f t="shared" si="33"/>
        <v>39336</v>
      </c>
      <c r="L138" s="20">
        <f t="shared" si="34"/>
        <v>1253.17</v>
      </c>
    </row>
    <row r="139" spans="2:12" s="4" customFormat="1" ht="14.25">
      <c r="B139" s="9" t="s">
        <v>120</v>
      </c>
      <c r="C139" s="18">
        <v>206</v>
      </c>
      <c r="D139" s="20">
        <f t="shared" si="30"/>
        <v>27.85</v>
      </c>
      <c r="E139" s="18">
        <v>37</v>
      </c>
      <c r="F139" s="20">
        <f t="shared" si="27"/>
        <v>3.6</v>
      </c>
      <c r="G139" s="18">
        <v>15</v>
      </c>
      <c r="H139" s="20">
        <f t="shared" si="31"/>
        <v>1.96</v>
      </c>
      <c r="I139" s="18">
        <v>38</v>
      </c>
      <c r="J139" s="20">
        <f t="shared" si="32"/>
        <v>6.24</v>
      </c>
      <c r="K139" s="18">
        <f t="shared" si="33"/>
        <v>296</v>
      </c>
      <c r="L139" s="20">
        <f t="shared" si="34"/>
        <v>9.43</v>
      </c>
    </row>
    <row r="140" spans="2:12" s="4" customFormat="1" ht="12.75">
      <c r="B140" s="12"/>
      <c r="C140" s="15"/>
      <c r="D140" s="16"/>
      <c r="E140" s="15"/>
      <c r="F140" s="16"/>
      <c r="G140" s="15"/>
      <c r="H140" s="16"/>
      <c r="I140" s="15"/>
      <c r="J140" s="16"/>
      <c r="K140" s="15"/>
      <c r="L140" s="16"/>
    </row>
    <row r="141" spans="2:12" s="4" customFormat="1" ht="12.75">
      <c r="B141" s="9" t="s">
        <v>121</v>
      </c>
      <c r="C141" s="13"/>
      <c r="D141" s="14"/>
      <c r="E141" s="13"/>
      <c r="F141" s="14"/>
      <c r="G141" s="13"/>
      <c r="H141" s="14"/>
      <c r="I141" s="13"/>
      <c r="J141" s="14"/>
      <c r="K141" s="13"/>
      <c r="L141" s="14"/>
    </row>
    <row r="142" spans="2:12" s="4" customFormat="1" ht="12.75">
      <c r="B142" s="9" t="s">
        <v>88</v>
      </c>
      <c r="C142" s="13"/>
      <c r="D142" s="14"/>
      <c r="E142" s="13"/>
      <c r="F142" s="14"/>
      <c r="G142" s="13"/>
      <c r="H142" s="14"/>
      <c r="I142" s="13"/>
      <c r="J142" s="14"/>
      <c r="K142" s="13"/>
      <c r="L142" s="14"/>
    </row>
    <row r="143" spans="2:12" s="4" customFormat="1" ht="12.75">
      <c r="B143" s="9"/>
      <c r="C143" s="13"/>
      <c r="D143" s="14"/>
      <c r="E143" s="13"/>
      <c r="F143" s="14"/>
      <c r="G143" s="13"/>
      <c r="H143" s="14"/>
      <c r="I143" s="13"/>
      <c r="J143" s="14"/>
      <c r="K143" s="13"/>
      <c r="L143" s="14"/>
    </row>
    <row r="144" spans="2:12" s="4" customFormat="1" ht="12.75">
      <c r="B144" s="9"/>
      <c r="C144" s="13"/>
      <c r="D144" s="14"/>
      <c r="E144" s="13"/>
      <c r="F144" s="14"/>
      <c r="G144" s="13"/>
      <c r="H144" s="14"/>
      <c r="I144" s="13"/>
      <c r="J144" s="14"/>
      <c r="K144" s="13"/>
      <c r="L144" s="14"/>
    </row>
    <row r="145" spans="2:12" s="4" customFormat="1" ht="12.75">
      <c r="B145" s="9"/>
      <c r="C145" s="13"/>
      <c r="D145" s="14"/>
      <c r="E145" s="13"/>
      <c r="F145" s="14"/>
      <c r="G145" s="13"/>
      <c r="H145" s="14"/>
      <c r="I145" s="13"/>
      <c r="J145" s="14"/>
      <c r="K145" s="13"/>
      <c r="L145" s="14"/>
    </row>
    <row r="146" spans="2:12" s="4" customFormat="1" ht="12.75">
      <c r="B146" s="9"/>
      <c r="C146" s="13"/>
      <c r="D146" s="14"/>
      <c r="E146" s="13"/>
      <c r="F146" s="14"/>
      <c r="G146" s="13"/>
      <c r="H146" s="14"/>
      <c r="I146" s="13"/>
      <c r="J146" s="14"/>
      <c r="K146" s="13"/>
      <c r="L146" s="14"/>
    </row>
    <row r="147" spans="2:12" s="4" customFormat="1" ht="12.75">
      <c r="B147" s="9"/>
      <c r="C147" s="13"/>
      <c r="D147" s="14"/>
      <c r="E147" s="13"/>
      <c r="F147" s="14"/>
      <c r="G147" s="13"/>
      <c r="H147" s="14"/>
      <c r="I147" s="13"/>
      <c r="J147" s="14"/>
      <c r="K147" s="13"/>
      <c r="L147" s="14"/>
    </row>
    <row r="148" spans="2:12" s="4" customFormat="1" ht="12.75">
      <c r="B148" s="9"/>
      <c r="C148" s="13"/>
      <c r="D148" s="14"/>
      <c r="E148" s="13"/>
      <c r="F148" s="14"/>
      <c r="G148" s="13"/>
      <c r="H148" s="14"/>
      <c r="I148" s="13"/>
      <c r="J148" s="14"/>
      <c r="K148" s="13"/>
      <c r="L148" s="14"/>
    </row>
    <row r="149" spans="3:12" s="4" customFormat="1" ht="12.75">
      <c r="C149" s="13"/>
      <c r="D149" s="14"/>
      <c r="E149" s="13"/>
      <c r="F149" s="14"/>
      <c r="G149" s="13"/>
      <c r="H149" s="14"/>
      <c r="I149" s="13">
        <f>SUM(I116:I147)</f>
        <v>25394</v>
      </c>
      <c r="J149" s="14"/>
      <c r="K149" s="13"/>
      <c r="L149" s="14"/>
    </row>
    <row r="150" spans="2:12" s="4" customFormat="1" ht="12.75">
      <c r="B150" s="9" t="s">
        <v>122</v>
      </c>
      <c r="C150" s="13">
        <v>-472.331439393943</v>
      </c>
      <c r="D150" s="14">
        <f>ROUND(C150*100000/$Q$7,2)</f>
        <v>-63.86</v>
      </c>
      <c r="E150" s="13">
        <v>-455.390151515152</v>
      </c>
      <c r="F150" s="14">
        <f>ROUND(E150*100000/$Q$8,2)</f>
        <v>-44.37</v>
      </c>
      <c r="G150" s="13">
        <v>-207.965909090905</v>
      </c>
      <c r="H150" s="14">
        <f>ROUND(G150*100000/$Q$9,2)</f>
        <v>-27.22</v>
      </c>
      <c r="I150" s="7">
        <v>-85.8579545454506</v>
      </c>
      <c r="J150" s="14">
        <f>ROUND(I150*100000/$Q$10,2)</f>
        <v>-14.1</v>
      </c>
      <c r="K150" s="13">
        <f>+C150+E150+G150+I150</f>
        <v>-1221.5454545454506</v>
      </c>
      <c r="L150" s="14">
        <f>ROUND(K150*100000/$Q$6,2)</f>
        <v>-38.92</v>
      </c>
    </row>
    <row r="151" spans="2:12" s="4" customFormat="1" ht="12.75">
      <c r="B151" s="9" t="s">
        <v>123</v>
      </c>
      <c r="C151" s="13">
        <v>-554.670008912653</v>
      </c>
      <c r="D151" s="14">
        <f>ROUND(C151*100000/$Q$7,2)</f>
        <v>-74.99</v>
      </c>
      <c r="E151" s="13">
        <v>-534.992424242421</v>
      </c>
      <c r="F151" s="14">
        <f>ROUND(E151*100000/$Q$8,2)</f>
        <v>-52.12</v>
      </c>
      <c r="G151" s="13">
        <v>-246.915775401065</v>
      </c>
      <c r="H151" s="14">
        <f>ROUND(G151*100000/$Q$9,2)</f>
        <v>-32.32</v>
      </c>
      <c r="I151" s="13">
        <v>-139.881684491981</v>
      </c>
      <c r="J151" s="14">
        <f>ROUND(I151*100000/$Q$10,2)</f>
        <v>-22.97</v>
      </c>
      <c r="K151" s="13">
        <f>+C151+E151+G151+I151</f>
        <v>-1476.4598930481197</v>
      </c>
      <c r="L151" s="14">
        <f>ROUND(K151*100000/$Q$6,2)</f>
        <v>-47.04</v>
      </c>
    </row>
    <row r="152" spans="2:12" s="4" customFormat="1" ht="12.75">
      <c r="B152" s="9" t="s">
        <v>124</v>
      </c>
      <c r="C152" s="13">
        <v>-637.008578431373</v>
      </c>
      <c r="D152" s="14">
        <f>ROUND(C152*100000/$Q$7,2)</f>
        <v>-86.12</v>
      </c>
      <c r="E152" s="13">
        <v>-614.594696969702</v>
      </c>
      <c r="F152" s="14">
        <f>ROUND(E152*100000/$Q$8,2)</f>
        <v>-59.88</v>
      </c>
      <c r="G152" s="13">
        <v>-285.865641711225</v>
      </c>
      <c r="H152" s="14">
        <f>ROUND(G152*100000/$Q$9,2)</f>
        <v>-37.42</v>
      </c>
      <c r="I152" s="13">
        <v>-193.905414438501</v>
      </c>
      <c r="J152" s="14">
        <f>ROUND(I152*100000/$Q$10,2)</f>
        <v>-31.84</v>
      </c>
      <c r="K152" s="13">
        <f>+C152+E152+G152+I152</f>
        <v>-1731.374331550801</v>
      </c>
      <c r="L152" s="14">
        <f>ROUND(K152*100000/$Q$6,2)</f>
        <v>-55.16</v>
      </c>
    </row>
    <row r="153" spans="2:12" s="4" customFormat="1" ht="12.75">
      <c r="B153" s="9" t="s">
        <v>125</v>
      </c>
      <c r="C153" s="13">
        <v>-719.347147950093</v>
      </c>
      <c r="D153" s="14">
        <f>ROUND(C153*100000/$Q$7,2)</f>
        <v>-97.26</v>
      </c>
      <c r="E153" s="13">
        <v>-694.196969696971</v>
      </c>
      <c r="F153" s="14">
        <f>ROUND(E153*100000/$Q$8,2)</f>
        <v>-67.63</v>
      </c>
      <c r="G153" s="13">
        <v>-324.815508021395</v>
      </c>
      <c r="H153" s="14">
        <f>ROUND(G153*100000/$Q$9,2)</f>
        <v>-42.52</v>
      </c>
      <c r="I153" s="13">
        <v>-247.929144385031</v>
      </c>
      <c r="J153" s="14">
        <f>ROUND(I153*100000/$Q$10,2)</f>
        <v>-40.71</v>
      </c>
      <c r="K153" s="13">
        <f>+C153+E153+G153+I153</f>
        <v>-1986.2887700534902</v>
      </c>
      <c r="L153" s="14">
        <f>ROUND(K153*100000/$Q$6,2)</f>
        <v>-63.28</v>
      </c>
    </row>
    <row r="154" spans="2:12" s="4" customFormat="1" ht="12.75">
      <c r="B154" s="9" t="s">
        <v>126</v>
      </c>
      <c r="C154" s="13">
        <v>-801.685717468803</v>
      </c>
      <c r="D154" s="14">
        <f>ROUND(C154*100000/$Q$7,2)</f>
        <v>-108.39</v>
      </c>
      <c r="E154" s="13">
        <v>-773.799242424242</v>
      </c>
      <c r="F154" s="14">
        <f>ROUND(E154*100000/$Q$8,2)</f>
        <v>-75.39</v>
      </c>
      <c r="G154" s="13">
        <v>-363.765374331555</v>
      </c>
      <c r="H154" s="14">
        <f>ROUND(G154*100000/$Q$9,2)</f>
        <v>-47.62</v>
      </c>
      <c r="I154" s="13">
        <v>-301.952874331551</v>
      </c>
      <c r="J154" s="14">
        <f>ROUND(I154*100000/$Q$10,2)</f>
        <v>-49.59</v>
      </c>
      <c r="K154" s="13">
        <f>+C154+E154+G154+I154</f>
        <v>-2241.203208556151</v>
      </c>
      <c r="L154" s="14">
        <f>ROUND(K154*100000/$Q$6,2)</f>
        <v>-71.4</v>
      </c>
    </row>
    <row r="155" spans="3:12" s="4" customFormat="1" ht="12.75">
      <c r="C155" s="13"/>
      <c r="D155" s="14"/>
      <c r="E155" s="13"/>
      <c r="F155" s="14"/>
      <c r="G155" s="13"/>
      <c r="H155" s="14"/>
      <c r="I155" s="13"/>
      <c r="J155" s="14"/>
      <c r="K155" s="13"/>
      <c r="L155" s="14"/>
    </row>
    <row r="156" spans="3:12" ht="12">
      <c r="C156" s="1"/>
      <c r="D156" s="2"/>
      <c r="E156" s="1"/>
      <c r="F156" s="2"/>
      <c r="G156" s="1"/>
      <c r="H156" s="2"/>
      <c r="I156" s="1"/>
      <c r="J156" s="2"/>
      <c r="K156" s="1"/>
      <c r="L156" s="2"/>
    </row>
    <row r="157" spans="3:12" ht="12">
      <c r="C157" s="1"/>
      <c r="D157" s="2"/>
      <c r="E157" s="1"/>
      <c r="F157" s="2"/>
      <c r="G157" s="1"/>
      <c r="H157" s="2"/>
      <c r="I157" s="1"/>
      <c r="J157" s="2"/>
      <c r="K157" s="1"/>
      <c r="L157" s="2"/>
    </row>
    <row r="158" spans="3:12" ht="12">
      <c r="C158" s="1"/>
      <c r="D158" s="2"/>
      <c r="E158" s="1"/>
      <c r="F158" s="2"/>
      <c r="G158" s="1"/>
      <c r="H158" s="2"/>
      <c r="I158" s="1"/>
      <c r="J158" s="2"/>
      <c r="K158" s="1"/>
      <c r="L158" s="2"/>
    </row>
    <row r="159" spans="3:12" ht="12">
      <c r="C159" s="1"/>
      <c r="D159" s="2"/>
      <c r="E159" s="1"/>
      <c r="F159" s="2"/>
      <c r="G159" s="1"/>
      <c r="H159" s="2"/>
      <c r="I159" s="1"/>
      <c r="J159" s="2"/>
      <c r="K159" s="1"/>
      <c r="L159" s="2"/>
    </row>
    <row r="160" spans="3:12" ht="12">
      <c r="C160" s="1"/>
      <c r="D160" s="2"/>
      <c r="E160" s="1"/>
      <c r="F160" s="2"/>
      <c r="G160" s="1"/>
      <c r="H160" s="2"/>
      <c r="I160" s="1"/>
      <c r="J160" s="2"/>
      <c r="K160" s="1"/>
      <c r="L160" s="2"/>
    </row>
    <row r="161" spans="3:12" ht="12">
      <c r="C161" s="1"/>
      <c r="D161" s="2"/>
      <c r="E161" s="1"/>
      <c r="F161" s="2"/>
      <c r="G161" s="1"/>
      <c r="H161" s="2"/>
      <c r="I161" s="1"/>
      <c r="J161" s="2"/>
      <c r="K161" s="1"/>
      <c r="L161" s="2"/>
    </row>
    <row r="162" spans="3:12" ht="12">
      <c r="C162" s="1"/>
      <c r="D162" s="2"/>
      <c r="E162" s="1"/>
      <c r="F162" s="2"/>
      <c r="G162" s="1"/>
      <c r="H162" s="2"/>
      <c r="I162" s="1"/>
      <c r="J162" s="2"/>
      <c r="K162" s="1"/>
      <c r="L162" s="2"/>
    </row>
    <row r="163" spans="3:12" ht="12">
      <c r="C163" s="1"/>
      <c r="D163" s="2"/>
      <c r="E163" s="1"/>
      <c r="F163" s="2"/>
      <c r="G163" s="1"/>
      <c r="H163" s="2"/>
      <c r="I163" s="1"/>
      <c r="J163" s="2"/>
      <c r="K163" s="1"/>
      <c r="L163" s="2"/>
    </row>
    <row r="164" spans="3:12" ht="12">
      <c r="C164" s="1"/>
      <c r="D164" s="2"/>
      <c r="E164" s="1"/>
      <c r="F164" s="2"/>
      <c r="G164" s="1"/>
      <c r="H164" s="2"/>
      <c r="I164" s="1"/>
      <c r="J164" s="2"/>
      <c r="K164" s="1"/>
      <c r="L164" s="2"/>
    </row>
    <row r="165" spans="3:12" ht="12">
      <c r="C165" s="1"/>
      <c r="D165" s="2"/>
      <c r="E165" s="1"/>
      <c r="F165" s="2"/>
      <c r="G165" s="1"/>
      <c r="H165" s="2"/>
      <c r="I165" s="1"/>
      <c r="J165" s="2"/>
      <c r="K165" s="1"/>
      <c r="L165" s="2"/>
    </row>
    <row r="166" spans="3:12" ht="12">
      <c r="C166" s="1"/>
      <c r="D166" s="2"/>
      <c r="E166" s="1"/>
      <c r="F166" s="2"/>
      <c r="G166" s="1"/>
      <c r="H166" s="2"/>
      <c r="I166" s="1"/>
      <c r="J166" s="2"/>
      <c r="K166" s="1"/>
      <c r="L166" s="2"/>
    </row>
    <row r="167" spans="3:12" ht="12">
      <c r="C167" s="1"/>
      <c r="D167" s="2"/>
      <c r="E167" s="1"/>
      <c r="F167" s="2"/>
      <c r="G167" s="1"/>
      <c r="H167" s="2"/>
      <c r="I167" s="1"/>
      <c r="J167" s="2"/>
      <c r="K167" s="1"/>
      <c r="L167" s="2"/>
    </row>
    <row r="168" spans="3:12" ht="12">
      <c r="C168" s="1"/>
      <c r="D168" s="2"/>
      <c r="E168" s="1"/>
      <c r="F168" s="2"/>
      <c r="G168" s="1"/>
      <c r="H168" s="2"/>
      <c r="I168" s="1"/>
      <c r="J168" s="2"/>
      <c r="K168" s="1"/>
      <c r="L168" s="2"/>
    </row>
    <row r="169" spans="3:12" ht="12">
      <c r="C169" s="1"/>
      <c r="D169" s="2"/>
      <c r="E169" s="1"/>
      <c r="F169" s="2"/>
      <c r="G169" s="1"/>
      <c r="H169" s="2"/>
      <c r="I169" s="1"/>
      <c r="J169" s="2"/>
      <c r="K169" s="1"/>
      <c r="L169" s="2"/>
    </row>
    <row r="170" spans="3:12" ht="12">
      <c r="C170" s="1"/>
      <c r="D170" s="2"/>
      <c r="E170" s="1"/>
      <c r="F170" s="2"/>
      <c r="G170" s="1"/>
      <c r="H170" s="2"/>
      <c r="I170" s="1"/>
      <c r="J170" s="2"/>
      <c r="K170" s="1"/>
      <c r="L170" s="2"/>
    </row>
    <row r="171" spans="3:12" ht="12">
      <c r="C171" s="1"/>
      <c r="D171" s="2"/>
      <c r="E171" s="1"/>
      <c r="F171" s="2"/>
      <c r="G171" s="1"/>
      <c r="H171" s="2"/>
      <c r="I171" s="1"/>
      <c r="J171" s="2"/>
      <c r="K171" s="1"/>
      <c r="L171" s="2"/>
    </row>
    <row r="172" spans="3:12" ht="12">
      <c r="C172" s="1"/>
      <c r="D172" s="2"/>
      <c r="E172" s="1"/>
      <c r="F172" s="2"/>
      <c r="G172" s="1"/>
      <c r="H172" s="2"/>
      <c r="I172" s="1"/>
      <c r="J172" s="2"/>
      <c r="K172" s="1"/>
      <c r="L172" s="2"/>
    </row>
    <row r="173" spans="3:12" ht="12">
      <c r="C173" s="1"/>
      <c r="D173" s="2"/>
      <c r="E173" s="1"/>
      <c r="F173" s="2"/>
      <c r="G173" s="1"/>
      <c r="H173" s="2"/>
      <c r="I173" s="1"/>
      <c r="J173" s="2"/>
      <c r="K173" s="1"/>
      <c r="L173" s="2"/>
    </row>
    <row r="174" spans="3:12" ht="12">
      <c r="C174" s="1"/>
      <c r="D174" s="2"/>
      <c r="E174" s="1"/>
      <c r="F174" s="2"/>
      <c r="G174" s="1"/>
      <c r="H174" s="2"/>
      <c r="I174" s="1"/>
      <c r="J174" s="2"/>
      <c r="K174" s="1"/>
      <c r="L174" s="2"/>
    </row>
    <row r="175" spans="3:12" ht="12">
      <c r="C175" s="1"/>
      <c r="D175" s="2"/>
      <c r="E175" s="1"/>
      <c r="F175" s="2"/>
      <c r="G175" s="1"/>
      <c r="H175" s="2"/>
      <c r="I175" s="1"/>
      <c r="J175" s="2"/>
      <c r="K175" s="1"/>
      <c r="L175" s="2"/>
    </row>
    <row r="176" spans="3:12" ht="12">
      <c r="C176" s="1"/>
      <c r="D176" s="2"/>
      <c r="E176" s="1"/>
      <c r="F176" s="2"/>
      <c r="G176" s="1"/>
      <c r="H176" s="2"/>
      <c r="I176" s="1"/>
      <c r="J176" s="2"/>
      <c r="K176" s="1"/>
      <c r="L176" s="2"/>
    </row>
    <row r="177" spans="3:12" ht="12">
      <c r="C177" s="1"/>
      <c r="D177" s="2"/>
      <c r="E177" s="1"/>
      <c r="F177" s="2"/>
      <c r="G177" s="1"/>
      <c r="H177" s="2"/>
      <c r="I177" s="1"/>
      <c r="J177" s="2"/>
      <c r="K177" s="1"/>
      <c r="L177" s="2"/>
    </row>
    <row r="178" spans="3:12" ht="12">
      <c r="C178" s="1"/>
      <c r="D178" s="2"/>
      <c r="E178" s="1"/>
      <c r="F178" s="2"/>
      <c r="G178" s="1"/>
      <c r="H178" s="2"/>
      <c r="I178" s="1"/>
      <c r="J178" s="2"/>
      <c r="K178" s="1"/>
      <c r="L178" s="2"/>
    </row>
    <row r="179" spans="3:12" ht="12">
      <c r="C179" s="1"/>
      <c r="D179" s="2"/>
      <c r="E179" s="1"/>
      <c r="F179" s="2"/>
      <c r="G179" s="1"/>
      <c r="H179" s="2"/>
      <c r="I179" s="1"/>
      <c r="J179" s="2"/>
      <c r="K179" s="1"/>
      <c r="L179" s="2"/>
    </row>
    <row r="180" spans="3:12" ht="12">
      <c r="C180" s="1"/>
      <c r="D180" s="2"/>
      <c r="E180" s="1"/>
      <c r="F180" s="2"/>
      <c r="G180" s="1"/>
      <c r="H180" s="2"/>
      <c r="I180" s="1"/>
      <c r="J180" s="2"/>
      <c r="K180" s="1"/>
      <c r="L180" s="2"/>
    </row>
    <row r="181" spans="3:12" ht="12">
      <c r="C181" s="1"/>
      <c r="D181" s="2"/>
      <c r="E181" s="1"/>
      <c r="F181" s="2"/>
      <c r="G181" s="1"/>
      <c r="H181" s="2"/>
      <c r="I181" s="1"/>
      <c r="J181" s="2"/>
      <c r="L181" s="2"/>
    </row>
    <row r="182" spans="3:12" ht="12">
      <c r="C182" s="1"/>
      <c r="D182" s="2"/>
      <c r="E182" s="1"/>
      <c r="F182" s="2"/>
      <c r="G182" s="1"/>
      <c r="H182" s="2"/>
      <c r="I182" s="1"/>
      <c r="J182" s="2"/>
      <c r="L182" s="2"/>
    </row>
    <row r="183" spans="3:12" ht="12">
      <c r="C183" s="1"/>
      <c r="D183" s="2"/>
      <c r="E183" s="1"/>
      <c r="F183" s="2"/>
      <c r="G183" s="1"/>
      <c r="H183" s="2"/>
      <c r="I183" s="1"/>
      <c r="J183" s="2"/>
      <c r="L183" s="2"/>
    </row>
    <row r="184" spans="3:12" ht="12">
      <c r="C184" s="1"/>
      <c r="D184" s="2"/>
      <c r="E184" s="1"/>
      <c r="F184" s="2"/>
      <c r="G184" s="1"/>
      <c r="H184" s="2"/>
      <c r="I184" s="1"/>
      <c r="J184" s="2"/>
      <c r="L184" s="2"/>
    </row>
    <row r="185" spans="3:12" ht="12">
      <c r="C185" s="1"/>
      <c r="D185" s="2"/>
      <c r="E185" s="1"/>
      <c r="F185" s="2"/>
      <c r="G185" s="1"/>
      <c r="H185" s="2"/>
      <c r="I185" s="1"/>
      <c r="J185" s="2"/>
      <c r="L185" s="2"/>
    </row>
    <row r="186" spans="3:12" ht="12">
      <c r="C186" s="1"/>
      <c r="D186" s="2"/>
      <c r="E186" s="1"/>
      <c r="F186" s="2"/>
      <c r="G186" s="1"/>
      <c r="H186" s="2"/>
      <c r="I186" s="1"/>
      <c r="J186" s="2"/>
      <c r="L186" s="2"/>
    </row>
    <row r="187" spans="3:12" ht="12">
      <c r="C187" s="1"/>
      <c r="D187" s="2"/>
      <c r="E187" s="1"/>
      <c r="F187" s="2"/>
      <c r="G187" s="1"/>
      <c r="H187" s="2"/>
      <c r="I187" s="1"/>
      <c r="J187" s="2"/>
      <c r="L187" s="2"/>
    </row>
    <row r="188" spans="3:12" ht="12">
      <c r="C188" s="1"/>
      <c r="D188" s="2"/>
      <c r="E188" s="1"/>
      <c r="F188" s="2"/>
      <c r="G188" s="1"/>
      <c r="H188" s="2"/>
      <c r="I188" s="1"/>
      <c r="J188" s="2"/>
      <c r="L188" s="2"/>
    </row>
    <row r="189" spans="3:12" ht="12">
      <c r="C189" s="1"/>
      <c r="D189" s="2"/>
      <c r="E189" s="1"/>
      <c r="F189" s="2"/>
      <c r="G189" s="1"/>
      <c r="H189" s="2"/>
      <c r="I189" s="1"/>
      <c r="J189" s="2"/>
      <c r="L189" s="2"/>
    </row>
    <row r="190" spans="3:12" ht="12">
      <c r="C190" s="1"/>
      <c r="D190" s="2"/>
      <c r="E190" s="1"/>
      <c r="F190" s="2"/>
      <c r="G190" s="1"/>
      <c r="H190" s="2"/>
      <c r="I190" s="1"/>
      <c r="J190" s="2"/>
      <c r="L190" s="2"/>
    </row>
    <row r="191" spans="3:12" ht="12">
      <c r="C191" s="1"/>
      <c r="D191" s="2"/>
      <c r="E191" s="1"/>
      <c r="F191" s="2"/>
      <c r="G191" s="1"/>
      <c r="H191" s="2"/>
      <c r="I191" s="1"/>
      <c r="J191" s="2"/>
      <c r="L191" s="2"/>
    </row>
    <row r="192" spans="3:12" ht="12">
      <c r="C192" s="1"/>
      <c r="D192" s="2"/>
      <c r="E192" s="1"/>
      <c r="F192" s="2"/>
      <c r="G192" s="1"/>
      <c r="H192" s="2"/>
      <c r="I192" s="1"/>
      <c r="J192" s="2"/>
      <c r="L192" s="2"/>
    </row>
    <row r="193" spans="3:12" ht="12">
      <c r="C193" s="1"/>
      <c r="D193" s="2"/>
      <c r="E193" s="1"/>
      <c r="F193" s="2"/>
      <c r="G193" s="1"/>
      <c r="H193" s="2"/>
      <c r="I193" s="1"/>
      <c r="J193" s="2"/>
      <c r="L193" s="2"/>
    </row>
    <row r="194" spans="3:12" ht="12">
      <c r="C194" s="1"/>
      <c r="D194" s="2"/>
      <c r="E194" s="1"/>
      <c r="F194" s="2"/>
      <c r="G194" s="1"/>
      <c r="H194" s="2"/>
      <c r="I194" s="1"/>
      <c r="J194" s="2"/>
      <c r="L194" s="2"/>
    </row>
    <row r="195" spans="3:12" ht="12">
      <c r="C195" s="1"/>
      <c r="D195" s="2"/>
      <c r="E195" s="1"/>
      <c r="F195" s="2"/>
      <c r="G195" s="1"/>
      <c r="H195" s="2"/>
      <c r="I195" s="1"/>
      <c r="J195" s="2"/>
      <c r="L195" s="2"/>
    </row>
    <row r="196" spans="3:12" ht="12">
      <c r="C196" s="1"/>
      <c r="D196" s="2"/>
      <c r="E196" s="1"/>
      <c r="F196" s="2"/>
      <c r="G196" s="1"/>
      <c r="H196" s="2"/>
      <c r="I196" s="1"/>
      <c r="J196" s="2"/>
      <c r="L196" s="2"/>
    </row>
    <row r="197" spans="3:12" ht="12">
      <c r="C197" s="1"/>
      <c r="D197" s="3"/>
      <c r="E197" s="1"/>
      <c r="F197" s="2"/>
      <c r="G197" s="1"/>
      <c r="H197" s="3"/>
      <c r="I197" s="1"/>
      <c r="J197" s="3"/>
      <c r="L197" s="3"/>
    </row>
    <row r="198" spans="3:12" ht="12">
      <c r="C198" s="1"/>
      <c r="D198" s="3"/>
      <c r="E198" s="1"/>
      <c r="F198" s="2"/>
      <c r="G198" s="1"/>
      <c r="H198" s="3"/>
      <c r="I198" s="1"/>
      <c r="J198" s="3"/>
      <c r="L198" s="3"/>
    </row>
    <row r="199" spans="3:12" ht="12">
      <c r="C199" s="1"/>
      <c r="D199" s="3"/>
      <c r="E199" s="1"/>
      <c r="F199" s="2"/>
      <c r="G199" s="1"/>
      <c r="H199" s="3"/>
      <c r="I199" s="1"/>
      <c r="J199" s="3"/>
      <c r="L199" s="3"/>
    </row>
    <row r="200" spans="3:12" ht="12">
      <c r="C200" s="1"/>
      <c r="D200" s="3"/>
      <c r="E200" s="1"/>
      <c r="F200" s="2"/>
      <c r="G200" s="1"/>
      <c r="H200" s="3"/>
      <c r="I200" s="1"/>
      <c r="J200" s="3"/>
      <c r="L200" s="3"/>
    </row>
    <row r="201" spans="3:12" ht="12">
      <c r="C201" s="1"/>
      <c r="D201" s="3"/>
      <c r="E201" s="1"/>
      <c r="F201" s="2"/>
      <c r="G201" s="1"/>
      <c r="H201" s="3"/>
      <c r="I201" s="1"/>
      <c r="J201" s="3"/>
      <c r="L201" s="3"/>
    </row>
    <row r="202" spans="3:10" ht="12">
      <c r="C202" s="1"/>
      <c r="D202" s="3"/>
      <c r="E202" s="1"/>
      <c r="F202" s="2"/>
      <c r="G202" s="1"/>
      <c r="H202" s="3"/>
      <c r="I202" s="1"/>
      <c r="J202" s="3"/>
    </row>
    <row r="203" spans="3:10" ht="12">
      <c r="C203" s="1"/>
      <c r="D203" s="3"/>
      <c r="E203" s="1"/>
      <c r="F203" s="2"/>
      <c r="G203" s="1"/>
      <c r="H203" s="3"/>
      <c r="I203" s="1"/>
      <c r="J203" s="3"/>
    </row>
    <row r="204" spans="3:10" ht="12">
      <c r="C204" s="1"/>
      <c r="D204" s="3"/>
      <c r="E204" s="1"/>
      <c r="F204" s="2"/>
      <c r="G204" s="1"/>
      <c r="H204" s="3"/>
      <c r="I204" s="1"/>
      <c r="J204" s="3"/>
    </row>
    <row r="205" spans="3:10" ht="12">
      <c r="C205" s="1"/>
      <c r="D205" s="3"/>
      <c r="E205" s="1"/>
      <c r="F205" s="2"/>
      <c r="G205" s="1"/>
      <c r="H205" s="3"/>
      <c r="I205" s="1"/>
      <c r="J205" s="3"/>
    </row>
    <row r="206" spans="3:10" ht="12">
      <c r="C206" s="1"/>
      <c r="D206" s="3"/>
      <c r="E206" s="1"/>
      <c r="F206" s="2"/>
      <c r="G206" s="1"/>
      <c r="H206" s="3"/>
      <c r="I206" s="1"/>
      <c r="J206" s="3"/>
    </row>
    <row r="207" spans="3:10" ht="12">
      <c r="C207" s="1"/>
      <c r="D207" s="3"/>
      <c r="E207" s="1"/>
      <c r="F207" s="2"/>
      <c r="G207" s="1"/>
      <c r="H207" s="3"/>
      <c r="I207" s="1"/>
      <c r="J207" s="3"/>
    </row>
    <row r="208" spans="3:10" ht="12">
      <c r="C208" s="1"/>
      <c r="D208" s="3"/>
      <c r="E208" s="1"/>
      <c r="F208" s="2"/>
      <c r="G208" s="1"/>
      <c r="H208" s="3"/>
      <c r="I208" s="1"/>
      <c r="J208" s="3"/>
    </row>
    <row r="209" spans="3:10" ht="12">
      <c r="C209" s="1"/>
      <c r="D209" s="3"/>
      <c r="E209" s="1"/>
      <c r="F209" s="2"/>
      <c r="G209" s="1"/>
      <c r="H209" s="3"/>
      <c r="I209" s="1"/>
      <c r="J209" s="3"/>
    </row>
    <row r="210" spans="3:10" ht="12">
      <c r="C210" s="1"/>
      <c r="D210" s="3"/>
      <c r="E210" s="1"/>
      <c r="F210" s="2"/>
      <c r="G210" s="1"/>
      <c r="H210" s="3"/>
      <c r="I210" s="1"/>
      <c r="J210" s="3"/>
    </row>
    <row r="211" spans="3:10" ht="12">
      <c r="C211" s="1"/>
      <c r="D211" s="3"/>
      <c r="E211" s="1"/>
      <c r="F211" s="2"/>
      <c r="G211" s="1"/>
      <c r="H211" s="3"/>
      <c r="I211" s="1"/>
      <c r="J211" s="3"/>
    </row>
    <row r="212" spans="3:10" ht="12">
      <c r="C212" s="1"/>
      <c r="E212" s="1"/>
      <c r="F212" s="2"/>
      <c r="G212" s="1"/>
      <c r="H212" s="3"/>
      <c r="I212" s="1"/>
      <c r="J212" s="3"/>
    </row>
    <row r="213" spans="3:10" ht="12">
      <c r="C213" s="1"/>
      <c r="E213" s="1"/>
      <c r="F213" s="2"/>
      <c r="G213" s="1"/>
      <c r="H213" s="3"/>
      <c r="I213" s="1"/>
      <c r="J213" s="3"/>
    </row>
    <row r="214" spans="3:10" ht="12">
      <c r="C214" s="1"/>
      <c r="E214" s="1"/>
      <c r="F214" s="2"/>
      <c r="G214" s="1"/>
      <c r="H214" s="3"/>
      <c r="I214" s="1"/>
      <c r="J214" s="3"/>
    </row>
    <row r="215" spans="3:10" ht="12">
      <c r="C215" s="1"/>
      <c r="E215" s="1"/>
      <c r="F215" s="2"/>
      <c r="G215" s="1"/>
      <c r="H215" s="3"/>
      <c r="I215" s="1"/>
      <c r="J215" s="3"/>
    </row>
    <row r="216" spans="3:10" ht="12">
      <c r="C216" s="1"/>
      <c r="E216" s="1"/>
      <c r="F216" s="2"/>
      <c r="G216" s="1"/>
      <c r="H216" s="3"/>
      <c r="I216" s="1"/>
      <c r="J216" s="3"/>
    </row>
    <row r="217" spans="3:10" ht="12">
      <c r="C217" s="1"/>
      <c r="E217" s="1"/>
      <c r="F217" s="2"/>
      <c r="G217" s="1"/>
      <c r="H217" s="3"/>
      <c r="I217" s="1"/>
      <c r="J217" s="3"/>
    </row>
    <row r="218" spans="3:10" ht="12">
      <c r="C218" s="1"/>
      <c r="E218" s="1"/>
      <c r="F218" s="2"/>
      <c r="G218" s="1"/>
      <c r="H218" s="3"/>
      <c r="I218" s="1"/>
      <c r="J218" s="3"/>
    </row>
    <row r="219" spans="3:10" ht="12">
      <c r="C219" s="1"/>
      <c r="E219" s="1"/>
      <c r="F219" s="2"/>
      <c r="G219" s="1"/>
      <c r="H219" s="3"/>
      <c r="I219" s="1"/>
      <c r="J219" s="3"/>
    </row>
    <row r="220" spans="3:10" ht="12">
      <c r="C220" s="1"/>
      <c r="E220" s="1"/>
      <c r="F220" s="2"/>
      <c r="G220" s="1"/>
      <c r="H220" s="3"/>
      <c r="I220" s="1"/>
      <c r="J220" s="3"/>
    </row>
    <row r="221" spans="3:10" ht="12">
      <c r="C221" s="1"/>
      <c r="E221" s="1"/>
      <c r="F221" s="2"/>
      <c r="G221" s="1"/>
      <c r="H221" s="3"/>
      <c r="I221" s="1"/>
      <c r="J221" s="3"/>
    </row>
    <row r="222" spans="3:10" ht="12">
      <c r="C222" s="1"/>
      <c r="E222" s="1"/>
      <c r="F222" s="2"/>
      <c r="G222" s="1"/>
      <c r="H222" s="3"/>
      <c r="I222" s="1"/>
      <c r="J222" s="3"/>
    </row>
    <row r="223" spans="3:10" ht="12">
      <c r="C223" s="1"/>
      <c r="E223" s="1"/>
      <c r="F223" s="2"/>
      <c r="G223" s="1"/>
      <c r="H223" s="3"/>
      <c r="I223" s="1"/>
      <c r="J223" s="3"/>
    </row>
    <row r="224" spans="3:10" ht="12">
      <c r="C224" s="1"/>
      <c r="E224" s="1"/>
      <c r="F224" s="2"/>
      <c r="G224" s="1"/>
      <c r="H224" s="3"/>
      <c r="I224" s="1"/>
      <c r="J224" s="3"/>
    </row>
    <row r="225" spans="3:10" ht="12">
      <c r="C225" s="1"/>
      <c r="E225" s="1"/>
      <c r="F225" s="2"/>
      <c r="G225" s="1"/>
      <c r="H225" s="3"/>
      <c r="I225" s="1"/>
      <c r="J225" s="3"/>
    </row>
    <row r="226" spans="3:10" ht="12">
      <c r="C226" s="1"/>
      <c r="E226" s="1"/>
      <c r="F226" s="2"/>
      <c r="G226" s="1"/>
      <c r="H226" s="3"/>
      <c r="I226" s="1"/>
      <c r="J226" s="3"/>
    </row>
    <row r="227" spans="3:10" ht="12">
      <c r="C227" s="1"/>
      <c r="E227" s="1"/>
      <c r="F227" s="2"/>
      <c r="G227" s="1"/>
      <c r="H227" s="3"/>
      <c r="I227" s="1"/>
      <c r="J227" s="3"/>
    </row>
    <row r="228" spans="3:10" ht="12">
      <c r="C228" s="1"/>
      <c r="E228" s="1"/>
      <c r="F228" s="2"/>
      <c r="G228" s="1"/>
      <c r="H228" s="3"/>
      <c r="I228" s="1"/>
      <c r="J228" s="3"/>
    </row>
    <row r="229" spans="3:10" ht="12">
      <c r="C229" s="1"/>
      <c r="E229" s="1"/>
      <c r="F229" s="2"/>
      <c r="G229" s="1"/>
      <c r="H229" s="3"/>
      <c r="I229" s="1"/>
      <c r="J229" s="3"/>
    </row>
    <row r="230" spans="3:10" ht="12">
      <c r="C230" s="1"/>
      <c r="E230" s="1"/>
      <c r="F230" s="2"/>
      <c r="G230" s="1"/>
      <c r="H230" s="3"/>
      <c r="I230" s="1"/>
      <c r="J230" s="3"/>
    </row>
    <row r="231" spans="3:10" ht="12">
      <c r="C231" s="1"/>
      <c r="E231" s="1"/>
      <c r="F231" s="2"/>
      <c r="G231" s="1"/>
      <c r="H231" s="3"/>
      <c r="I231" s="1"/>
      <c r="J231" s="3"/>
    </row>
    <row r="232" ht="12">
      <c r="F232" s="2"/>
    </row>
    <row r="233" ht="12">
      <c r="F233" s="2"/>
    </row>
    <row r="234" ht="12">
      <c r="F234" s="2"/>
    </row>
    <row r="235" ht="12">
      <c r="F235" s="2"/>
    </row>
    <row r="236" ht="12">
      <c r="F236" s="2"/>
    </row>
  </sheetData>
  <mergeCells count="7">
    <mergeCell ref="B2:L2"/>
    <mergeCell ref="B4:L4"/>
    <mergeCell ref="C7:D7"/>
    <mergeCell ref="E7:F7"/>
    <mergeCell ref="G7:H7"/>
    <mergeCell ref="I7:J7"/>
    <mergeCell ref="K7:L7"/>
  </mergeCells>
  <printOptions/>
  <pageMargins left="0.984251968503937" right="0" top="0" bottom="0.5905511811023623" header="0" footer="0"/>
  <pageSetup firstPageNumber="919" useFirstPageNumber="1" horizontalDpi="600" verticalDpi="600" orientation="landscape" scale="75" r:id="rId1"/>
  <headerFooter alignWithMargins="0">
    <oddFooter>&amp;C&amp;"Arial,Negrita"&amp;P</oddFooter>
  </headerFooter>
  <rowBreaks count="2" manualBreakCount="2">
    <brk id="55" max="11" man="1"/>
    <brk id="10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2004-10-14T23:48:46Z</cp:lastPrinted>
  <dcterms:created xsi:type="dcterms:W3CDTF">2004-09-17T18:02:45Z</dcterms:created>
  <dcterms:modified xsi:type="dcterms:W3CDTF">2005-05-25T23:45:39Z</dcterms:modified>
  <cp:category/>
  <cp:version/>
  <cp:contentType/>
  <cp:contentStatus/>
</cp:coreProperties>
</file>