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2" sheetId="1" r:id="rId1"/>
  </sheets>
  <definedNames>
    <definedName name="_Regression_Int" localSheetId="0" hidden="1">1</definedName>
    <definedName name="_xlnm.Print_Area" localSheetId="0">'ANUCAP2'!$A$1:$I$54</definedName>
    <definedName name="Imprimir_área_IM" localSheetId="0">'ANUCAP2'!$A$1:$I$56</definedName>
    <definedName name="_xlnm.Print_Area">'ANUCAP2'!$A$1:$I$54</definedName>
    <definedName name="PRINT_AREA_MI">'ANUCAP2'!$A$1:$I$55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<sst xmlns="http://schemas.openxmlformats.org/spreadsheetml/2006/main" count="65" uniqueCount="51">
  <si>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</si>
  <si>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</si>
  <si>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</si>
  <si>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CAPACITACION PARA EL TRABAJO</t>
  </si>
  <si>
    <t xml:space="preserve">            OFICIOS Y MANUALIDADES</t>
  </si>
  <si>
    <t xml:space="preserve">        ENTIDAD              </t>
  </si>
  <si>
    <t>CURSOS</t>
  </si>
  <si>
    <t>PARTICIPANTES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</si>
  <si>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</si>
  <si>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</si>
  <si>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</si>
  <si>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</si>
  <si>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</si>
  <si>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</si>
  <si>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SUBDIRECCION </t>
  </si>
  <si>
    <t xml:space="preserve">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</si>
  <si>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</si>
  <si>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</si>
  <si>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</si>
  <si>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</si>
  <si>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</si>
  <si>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</si>
  <si>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</si>
  <si>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</si>
  <si>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</si>
  <si>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</si>
  <si>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</si>
  <si>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</si>
  <si>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</si>
  <si>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</si>
  <si>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</si>
  <si>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</si>
  <si>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</si>
  <si>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</si>
  <si>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</si>
  <si>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</si>
  <si>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</si>
  <si>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</si>
  <si>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</si>
  <si>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</si>
  <si>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</si>
  <si>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</si>
  <si>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</si>
  <si>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</si>
  <si>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</si>
  <si>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</si>
  <si>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</si>
  <si>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</si>
  <si>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</si>
  <si>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>T  O  T  A  L</t>
  </si>
  <si>
    <t>11. 2  CURSOS DE CAPACITACION Y ADIESTRAMIENTO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</si>
</sst>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1" xfId="0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center"/>
      <protection/>
    </xf>
    <xf numFmtId="37" fontId="1" fillId="0" borderId="1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625" style="0" customWidth="1"/>
    <col min="3" max="8" width="20.625" style="0" customWidth="1"/>
    <col min="9" max="9" width="7.625" style="0" customWidth="1"/>
  </cols>
  <sheetData>
    <row r="1" spans="1:14" ht="12.75">
      <c r="A1" s="2"/>
      <c r="B1" s="11" t="s">
        <v>48</v>
      </c>
      <c r="C1" s="11"/>
      <c r="D1" s="11"/>
      <c r="E1" s="11"/>
      <c r="F1" s="11"/>
      <c r="G1" s="11"/>
      <c r="H1" s="11"/>
      <c r="I1" s="11"/>
      <c r="J1" s="2"/>
      <c r="K1" s="2"/>
      <c r="L1" s="2"/>
      <c r="M1" s="2"/>
      <c r="N1" s="2"/>
    </row>
    <row r="2" spans="1:14" ht="12.75">
      <c r="A2" s="2"/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1" t="s">
        <v>50</v>
      </c>
      <c r="C3" s="11"/>
      <c r="D3" s="11"/>
      <c r="E3" s="11"/>
      <c r="F3" s="11"/>
      <c r="G3" s="11"/>
      <c r="H3" s="11"/>
      <c r="I3" s="11"/>
      <c r="J3" s="2"/>
      <c r="K3" s="2"/>
      <c r="L3" s="2"/>
      <c r="M3" s="2"/>
      <c r="N3" s="2"/>
    </row>
    <row r="4" spans="1:14" ht="12.7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1"/>
      <c r="B5" s="8"/>
      <c r="C5" s="9"/>
      <c r="D5" s="9"/>
      <c r="E5" s="9"/>
      <c r="F5" s="9"/>
      <c r="G5" s="9"/>
      <c r="H5" s="9"/>
      <c r="I5" s="9"/>
      <c r="J5" s="2"/>
      <c r="K5" s="2"/>
      <c r="L5" s="2"/>
      <c r="M5" s="2"/>
      <c r="N5" s="2"/>
    </row>
    <row r="6" spans="1:14" ht="12.75">
      <c r="A6" s="2"/>
      <c r="B6" s="6" t="s">
        <v>2</v>
      </c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</row>
    <row r="7" spans="1:14" ht="12.75">
      <c r="A7" s="2"/>
      <c r="B7" s="7"/>
      <c r="C7" s="12" t="s">
        <v>49</v>
      </c>
      <c r="D7" s="12"/>
      <c r="E7" s="12" t="s">
        <v>3</v>
      </c>
      <c r="F7" s="12"/>
      <c r="G7" s="12" t="s">
        <v>4</v>
      </c>
      <c r="H7" s="12"/>
      <c r="I7" s="7"/>
      <c r="J7" s="2"/>
      <c r="K7" s="2"/>
      <c r="L7" s="2"/>
      <c r="M7" s="2"/>
      <c r="N7" s="2"/>
    </row>
    <row r="8" spans="1:14" ht="12.75">
      <c r="A8" s="2"/>
      <c r="B8" s="6" t="s">
        <v>5</v>
      </c>
      <c r="C8" s="6" t="s">
        <v>6</v>
      </c>
      <c r="D8" s="6" t="s">
        <v>7</v>
      </c>
      <c r="E8" s="6" t="s">
        <v>6</v>
      </c>
      <c r="F8" s="6" t="s">
        <v>7</v>
      </c>
      <c r="G8" s="6" t="s">
        <v>6</v>
      </c>
      <c r="H8" s="6" t="s">
        <v>7</v>
      </c>
      <c r="I8" s="7"/>
      <c r="J8" s="2"/>
      <c r="K8" s="2"/>
      <c r="L8" s="2"/>
      <c r="M8" s="2"/>
      <c r="N8" s="2"/>
    </row>
    <row r="9" spans="1:14" ht="12.75">
      <c r="A9" s="2"/>
      <c r="B9" s="4"/>
      <c r="C9" s="5"/>
      <c r="D9" s="5"/>
      <c r="E9" s="5"/>
      <c r="F9" s="5"/>
      <c r="G9" s="5"/>
      <c r="H9" s="5"/>
      <c r="I9" s="5"/>
      <c r="J9" s="2"/>
      <c r="K9" s="2"/>
      <c r="L9" s="2"/>
      <c r="M9" s="2"/>
      <c r="N9" s="2"/>
    </row>
    <row r="10" spans="1:14" ht="12.75">
      <c r="A10" s="2"/>
      <c r="B10" s="10" t="s">
        <v>8</v>
      </c>
      <c r="C10" s="3">
        <f>E10+G10</f>
        <v>4388</v>
      </c>
      <c r="D10" s="3">
        <f>F10+H10</f>
        <v>21411</v>
      </c>
      <c r="E10" s="3">
        <f>(E12+E21)</f>
        <v>2505</v>
      </c>
      <c r="F10" s="3">
        <f>(F12+F21)</f>
        <v>15624</v>
      </c>
      <c r="G10" s="3">
        <f>(G12+G21)</f>
        <v>1883</v>
      </c>
      <c r="H10" s="3">
        <f>(H12+H21)</f>
        <v>5787</v>
      </c>
      <c r="I10" s="2"/>
      <c r="J10" s="2"/>
      <c r="K10" s="2"/>
      <c r="L10" s="2"/>
      <c r="M10" s="2"/>
      <c r="N10" s="2"/>
    </row>
    <row r="11" spans="1:14" ht="12.75">
      <c r="A11" s="2"/>
      <c r="B11" s="1" t="s">
        <v>1</v>
      </c>
      <c r="C11" s="1" t="s">
        <v>0</v>
      </c>
      <c r="D11" s="2"/>
      <c r="E11" s="1" t="s">
        <v>0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10" t="s">
        <v>9</v>
      </c>
      <c r="C12" s="3">
        <f>E12+G12</f>
        <v>1764</v>
      </c>
      <c r="D12" s="3">
        <f>F12+H12</f>
        <v>6862</v>
      </c>
      <c r="E12" s="3">
        <f>SUM(E14:E19)</f>
        <v>676</v>
      </c>
      <c r="F12" s="3">
        <f>SUM(F14:F19)</f>
        <v>3546</v>
      </c>
      <c r="G12" s="3">
        <f>SUM(G14:G19)</f>
        <v>1088</v>
      </c>
      <c r="H12" s="3">
        <f>SUM(H14:H19)</f>
        <v>3316</v>
      </c>
      <c r="I12" s="2"/>
      <c r="J12" s="2"/>
      <c r="K12" s="2"/>
      <c r="L12" s="2"/>
      <c r="M12" s="2"/>
      <c r="N12" s="2"/>
    </row>
    <row r="13" spans="1:14" ht="12.75">
      <c r="A13" s="2"/>
      <c r="B13" s="1" t="s">
        <v>1</v>
      </c>
      <c r="C13" s="1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1" t="s">
        <v>10</v>
      </c>
      <c r="C14" s="3">
        <f aca="true" t="shared" si="0" ref="C14:D17">E14+G14</f>
        <v>112</v>
      </c>
      <c r="D14" s="3">
        <f t="shared" si="0"/>
        <v>91</v>
      </c>
      <c r="E14" s="3">
        <v>19</v>
      </c>
      <c r="F14" s="3">
        <v>24</v>
      </c>
      <c r="G14" s="3">
        <v>93</v>
      </c>
      <c r="H14" s="3">
        <v>67</v>
      </c>
      <c r="I14" s="2"/>
      <c r="J14" s="2"/>
      <c r="K14" s="2"/>
      <c r="L14" s="2"/>
      <c r="M14" s="2"/>
      <c r="N14" s="2"/>
    </row>
    <row r="15" spans="1:14" ht="12.75">
      <c r="A15" s="2"/>
      <c r="B15" s="1" t="s">
        <v>11</v>
      </c>
      <c r="C15" s="3">
        <f t="shared" si="0"/>
        <v>327</v>
      </c>
      <c r="D15" s="3">
        <f t="shared" si="0"/>
        <v>1514</v>
      </c>
      <c r="E15" s="3">
        <f>92+29</f>
        <v>121</v>
      </c>
      <c r="F15" s="3">
        <v>44</v>
      </c>
      <c r="G15" s="3">
        <v>206</v>
      </c>
      <c r="H15" s="3">
        <v>1470</v>
      </c>
      <c r="I15" s="2"/>
      <c r="J15" s="2"/>
      <c r="K15" s="2"/>
      <c r="L15" s="2"/>
      <c r="M15" s="2"/>
      <c r="N15" s="2"/>
    </row>
    <row r="16" spans="1:14" ht="12.75">
      <c r="A16" s="2"/>
      <c r="B16" s="1" t="s">
        <v>12</v>
      </c>
      <c r="C16" s="3">
        <f t="shared" si="0"/>
        <v>305</v>
      </c>
      <c r="D16" s="3">
        <f t="shared" si="0"/>
        <v>106</v>
      </c>
      <c r="E16" s="2"/>
      <c r="F16" s="3">
        <v>23</v>
      </c>
      <c r="G16" s="3">
        <v>305</v>
      </c>
      <c r="H16" s="3">
        <v>83</v>
      </c>
      <c r="I16" s="2"/>
      <c r="J16" s="2"/>
      <c r="K16" s="2"/>
      <c r="L16" s="2"/>
      <c r="M16" s="2"/>
      <c r="N16" s="2"/>
    </row>
    <row r="17" spans="1:14" ht="12.75">
      <c r="A17" s="2"/>
      <c r="B17" s="1" t="s">
        <v>13</v>
      </c>
      <c r="C17" s="3">
        <f t="shared" si="0"/>
        <v>351</v>
      </c>
      <c r="D17" s="3">
        <f t="shared" si="0"/>
        <v>445</v>
      </c>
      <c r="E17" s="3">
        <v>49</v>
      </c>
      <c r="F17" s="3">
        <v>96</v>
      </c>
      <c r="G17" s="3">
        <v>302</v>
      </c>
      <c r="H17" s="3">
        <v>349</v>
      </c>
      <c r="I17" s="2"/>
      <c r="J17" s="2"/>
      <c r="K17" s="2"/>
      <c r="L17" s="2"/>
      <c r="M17" s="2"/>
      <c r="N17" s="2"/>
    </row>
    <row r="18" spans="1:14" ht="12.75">
      <c r="A18" s="2"/>
      <c r="B18" s="1" t="s">
        <v>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" t="s">
        <v>15</v>
      </c>
      <c r="C19" s="3">
        <f>E19+G19</f>
        <v>669</v>
      </c>
      <c r="D19" s="3">
        <f>F19+H19</f>
        <v>4706</v>
      </c>
      <c r="E19" s="3">
        <v>487</v>
      </c>
      <c r="F19" s="3">
        <v>3359</v>
      </c>
      <c r="G19" s="3">
        <v>182</v>
      </c>
      <c r="H19" s="3">
        <v>1347</v>
      </c>
      <c r="I19" s="2"/>
      <c r="J19" s="2"/>
      <c r="K19" s="2"/>
      <c r="L19" s="2"/>
      <c r="M19" s="2"/>
      <c r="N19" s="2"/>
    </row>
    <row r="20" spans="1:14" ht="12.75">
      <c r="A20" s="2"/>
      <c r="B20" s="1" t="s">
        <v>1</v>
      </c>
      <c r="C20" s="2"/>
      <c r="D20" s="2"/>
      <c r="E20" s="1" t="s">
        <v>0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 t="s">
        <v>16</v>
      </c>
      <c r="C21" s="3">
        <f>E21+G21</f>
        <v>2624</v>
      </c>
      <c r="D21" s="3">
        <f>F21+H21</f>
        <v>14549</v>
      </c>
      <c r="E21" s="3">
        <f>SUM(E23:E53)</f>
        <v>1829</v>
      </c>
      <c r="F21" s="3">
        <f>SUM(F23:F53)</f>
        <v>12078</v>
      </c>
      <c r="G21" s="3">
        <f>SUM(G23:G53)</f>
        <v>795</v>
      </c>
      <c r="H21" s="3">
        <f>SUM(H23:H53)</f>
        <v>2471</v>
      </c>
      <c r="I21" s="2"/>
      <c r="J21" s="2"/>
      <c r="K21" s="2"/>
      <c r="L21" s="2"/>
      <c r="M21" s="2"/>
      <c r="N21" s="2"/>
    </row>
    <row r="22" spans="1:14" ht="12.75">
      <c r="A22" s="2"/>
      <c r="B22" s="1" t="s">
        <v>1</v>
      </c>
      <c r="C22" s="1" t="s">
        <v>0</v>
      </c>
      <c r="D22" s="2"/>
      <c r="E22" s="1" t="s">
        <v>0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1" t="s">
        <v>17</v>
      </c>
      <c r="C23" s="3">
        <f aca="true" t="shared" si="1" ref="C23:C53">E23+G23</f>
        <v>64</v>
      </c>
      <c r="D23" s="3">
        <f aca="true" t="shared" si="2" ref="D23:D53">F23+H23</f>
        <v>574</v>
      </c>
      <c r="E23" s="3">
        <f>15+32+1</f>
        <v>48</v>
      </c>
      <c r="F23" s="3">
        <v>473</v>
      </c>
      <c r="G23" s="3">
        <v>16</v>
      </c>
      <c r="H23" s="3">
        <v>101</v>
      </c>
      <c r="I23" s="2"/>
      <c r="J23" s="2"/>
      <c r="K23" s="2"/>
      <c r="L23" s="2"/>
      <c r="M23" s="2"/>
      <c r="N23" s="2"/>
    </row>
    <row r="24" spans="1:14" ht="12.75">
      <c r="A24" s="2"/>
      <c r="B24" s="1" t="s">
        <v>18</v>
      </c>
      <c r="C24" s="3">
        <f t="shared" si="1"/>
        <v>111</v>
      </c>
      <c r="D24" s="3">
        <f t="shared" si="2"/>
        <v>555</v>
      </c>
      <c r="E24" s="3">
        <v>92</v>
      </c>
      <c r="F24" s="3">
        <v>454</v>
      </c>
      <c r="G24" s="3">
        <v>19</v>
      </c>
      <c r="H24" s="3">
        <v>101</v>
      </c>
      <c r="I24" s="2"/>
      <c r="J24" s="2"/>
      <c r="K24" s="2"/>
      <c r="L24" s="2"/>
      <c r="M24" s="2"/>
      <c r="N24" s="2"/>
    </row>
    <row r="25" spans="1:14" ht="12.75">
      <c r="A25" s="2"/>
      <c r="B25" s="1" t="s">
        <v>19</v>
      </c>
      <c r="C25" s="3">
        <f t="shared" si="1"/>
        <v>34</v>
      </c>
      <c r="D25" s="3">
        <f t="shared" si="2"/>
        <v>367</v>
      </c>
      <c r="E25" s="3">
        <f>4+17</f>
        <v>21</v>
      </c>
      <c r="F25" s="3">
        <v>276</v>
      </c>
      <c r="G25" s="3">
        <v>13</v>
      </c>
      <c r="H25" s="3">
        <v>91</v>
      </c>
      <c r="I25" s="2"/>
      <c r="J25" s="2"/>
      <c r="K25" s="2"/>
      <c r="L25" s="2"/>
      <c r="M25" s="2"/>
      <c r="N25" s="2"/>
    </row>
    <row r="26" spans="1:14" ht="12.75">
      <c r="A26" s="2"/>
      <c r="B26" s="1" t="s">
        <v>20</v>
      </c>
      <c r="C26" s="3">
        <f t="shared" si="1"/>
        <v>79</v>
      </c>
      <c r="D26" s="3">
        <f t="shared" si="2"/>
        <v>235</v>
      </c>
      <c r="E26" s="3">
        <v>40</v>
      </c>
      <c r="F26" s="3">
        <v>138</v>
      </c>
      <c r="G26" s="3">
        <v>39</v>
      </c>
      <c r="H26" s="3">
        <v>97</v>
      </c>
      <c r="I26" s="2"/>
      <c r="J26" s="2"/>
      <c r="K26" s="2"/>
      <c r="L26" s="2"/>
      <c r="M26" s="2"/>
      <c r="N26" s="2"/>
    </row>
    <row r="27" spans="1:14" ht="12.75">
      <c r="A27" s="2"/>
      <c r="B27" s="1" t="s">
        <v>21</v>
      </c>
      <c r="C27" s="3">
        <f t="shared" si="1"/>
        <v>46</v>
      </c>
      <c r="D27" s="3">
        <f t="shared" si="2"/>
        <v>140</v>
      </c>
      <c r="E27" s="3">
        <f>30+16</f>
        <v>46</v>
      </c>
      <c r="F27" s="3">
        <v>140</v>
      </c>
      <c r="G27" s="3">
        <v>0</v>
      </c>
      <c r="H27" s="3">
        <v>0</v>
      </c>
      <c r="I27" s="2"/>
      <c r="J27" s="2"/>
      <c r="K27" s="2"/>
      <c r="L27" s="2"/>
      <c r="M27" s="2"/>
      <c r="N27" s="2"/>
    </row>
    <row r="28" spans="1:14" ht="12.75">
      <c r="A28" s="2"/>
      <c r="B28" s="1" t="s">
        <v>22</v>
      </c>
      <c r="C28" s="3">
        <f t="shared" si="1"/>
        <v>77</v>
      </c>
      <c r="D28" s="3">
        <f t="shared" si="2"/>
        <v>143</v>
      </c>
      <c r="E28" s="3">
        <f>29+9</f>
        <v>38</v>
      </c>
      <c r="F28" s="3">
        <v>101</v>
      </c>
      <c r="G28" s="3">
        <v>39</v>
      </c>
      <c r="H28" s="3">
        <v>42</v>
      </c>
      <c r="I28" s="2"/>
      <c r="J28" s="2"/>
      <c r="K28" s="2"/>
      <c r="L28" s="2"/>
      <c r="M28" s="2"/>
      <c r="N28" s="2"/>
    </row>
    <row r="29" spans="1:14" ht="12.75">
      <c r="A29" s="2"/>
      <c r="B29" s="1" t="s">
        <v>23</v>
      </c>
      <c r="C29" s="3">
        <f t="shared" si="1"/>
        <v>48</v>
      </c>
      <c r="D29" s="3">
        <f t="shared" si="2"/>
        <v>252</v>
      </c>
      <c r="E29" s="3">
        <f>19+6</f>
        <v>25</v>
      </c>
      <c r="F29" s="3">
        <v>142</v>
      </c>
      <c r="G29" s="3">
        <v>23</v>
      </c>
      <c r="H29" s="3">
        <v>110</v>
      </c>
      <c r="I29" s="2"/>
      <c r="J29" s="2"/>
      <c r="K29" s="2"/>
      <c r="L29" s="2"/>
      <c r="M29" s="2"/>
      <c r="N29" s="2"/>
    </row>
    <row r="30" spans="1:14" ht="12.75">
      <c r="A30" s="2"/>
      <c r="B30" s="1" t="s">
        <v>24</v>
      </c>
      <c r="C30" s="3">
        <f t="shared" si="1"/>
        <v>114</v>
      </c>
      <c r="D30" s="3">
        <f t="shared" si="2"/>
        <v>703</v>
      </c>
      <c r="E30" s="3">
        <f>55+5</f>
        <v>60</v>
      </c>
      <c r="F30" s="3">
        <v>507</v>
      </c>
      <c r="G30" s="3">
        <v>54</v>
      </c>
      <c r="H30" s="3">
        <v>196</v>
      </c>
      <c r="I30" s="2"/>
      <c r="J30" s="2"/>
      <c r="K30" s="2"/>
      <c r="L30" s="2"/>
      <c r="M30" s="2"/>
      <c r="N30" s="2"/>
    </row>
    <row r="31" spans="1:14" ht="12.75">
      <c r="A31" s="2"/>
      <c r="B31" s="1" t="s">
        <v>25</v>
      </c>
      <c r="C31" s="3">
        <f t="shared" si="1"/>
        <v>42</v>
      </c>
      <c r="D31" s="3">
        <f t="shared" si="2"/>
        <v>358</v>
      </c>
      <c r="E31" s="3">
        <f>36+3</f>
        <v>39</v>
      </c>
      <c r="F31" s="3">
        <v>308</v>
      </c>
      <c r="G31" s="3">
        <v>3</v>
      </c>
      <c r="H31" s="3">
        <v>50</v>
      </c>
      <c r="I31" s="2"/>
      <c r="J31" s="2"/>
      <c r="K31" s="2"/>
      <c r="L31" s="2"/>
      <c r="M31" s="2"/>
      <c r="N31" s="2"/>
    </row>
    <row r="32" spans="1:14" ht="12.75">
      <c r="A32" s="2"/>
      <c r="B32" s="1" t="s">
        <v>26</v>
      </c>
      <c r="C32" s="3">
        <f t="shared" si="1"/>
        <v>74</v>
      </c>
      <c r="D32" s="3">
        <f t="shared" si="2"/>
        <v>673</v>
      </c>
      <c r="E32" s="3">
        <f>60+14</f>
        <v>74</v>
      </c>
      <c r="F32" s="3">
        <v>673</v>
      </c>
      <c r="G32" s="3">
        <v>0</v>
      </c>
      <c r="H32" s="3">
        <v>0</v>
      </c>
      <c r="I32" s="2"/>
      <c r="J32" s="2"/>
      <c r="K32" s="2"/>
      <c r="L32" s="2"/>
      <c r="M32" s="2"/>
      <c r="N32" s="2"/>
    </row>
    <row r="33" spans="1:14" ht="12.75">
      <c r="A33" s="2"/>
      <c r="B33" s="1" t="s">
        <v>27</v>
      </c>
      <c r="C33" s="3">
        <f t="shared" si="1"/>
        <v>82</v>
      </c>
      <c r="D33" s="3">
        <f t="shared" si="2"/>
        <v>562</v>
      </c>
      <c r="E33" s="3">
        <f>72+2</f>
        <v>74</v>
      </c>
      <c r="F33" s="3">
        <v>444</v>
      </c>
      <c r="G33" s="3">
        <v>8</v>
      </c>
      <c r="H33" s="3">
        <v>118</v>
      </c>
      <c r="I33" s="2"/>
      <c r="J33" s="2"/>
      <c r="K33" s="2"/>
      <c r="L33" s="2"/>
      <c r="M33" s="2"/>
      <c r="N33" s="2"/>
    </row>
    <row r="34" spans="1:14" ht="12.75">
      <c r="A34" s="2"/>
      <c r="B34" s="1" t="s">
        <v>28</v>
      </c>
      <c r="C34" s="3">
        <f t="shared" si="1"/>
        <v>125</v>
      </c>
      <c r="D34" s="3">
        <f t="shared" si="2"/>
        <v>389</v>
      </c>
      <c r="E34" s="3">
        <f>36+6</f>
        <v>42</v>
      </c>
      <c r="F34" s="3">
        <v>169</v>
      </c>
      <c r="G34" s="3">
        <v>83</v>
      </c>
      <c r="H34" s="3">
        <v>220</v>
      </c>
      <c r="I34" s="2"/>
      <c r="J34" s="2"/>
      <c r="K34" s="2"/>
      <c r="L34" s="2"/>
      <c r="M34" s="2"/>
      <c r="N34" s="2"/>
    </row>
    <row r="35" spans="1:14" ht="12.75">
      <c r="A35" s="2"/>
      <c r="B35" s="1" t="s">
        <v>29</v>
      </c>
      <c r="C35" s="3">
        <f t="shared" si="1"/>
        <v>111</v>
      </c>
      <c r="D35" s="3">
        <f t="shared" si="2"/>
        <v>301</v>
      </c>
      <c r="E35" s="3">
        <f>59+2</f>
        <v>61</v>
      </c>
      <c r="F35" s="3">
        <v>206</v>
      </c>
      <c r="G35" s="3">
        <v>50</v>
      </c>
      <c r="H35" s="3">
        <v>95</v>
      </c>
      <c r="I35" s="2"/>
      <c r="J35" s="2"/>
      <c r="K35" s="2"/>
      <c r="L35" s="2"/>
      <c r="M35" s="2"/>
      <c r="N35" s="2"/>
    </row>
    <row r="36" spans="1:14" ht="12.75">
      <c r="A36" s="2"/>
      <c r="B36" s="1" t="s">
        <v>30</v>
      </c>
      <c r="C36" s="3">
        <f t="shared" si="1"/>
        <v>80</v>
      </c>
      <c r="D36" s="3">
        <f t="shared" si="2"/>
        <v>568</v>
      </c>
      <c r="E36" s="3">
        <f>55+25</f>
        <v>80</v>
      </c>
      <c r="F36" s="3">
        <v>568</v>
      </c>
      <c r="G36" s="3">
        <v>0</v>
      </c>
      <c r="H36" s="3">
        <v>0</v>
      </c>
      <c r="I36" s="2"/>
      <c r="J36" s="2"/>
      <c r="K36" s="2"/>
      <c r="L36" s="2"/>
      <c r="M36" s="2"/>
      <c r="N36" s="2"/>
    </row>
    <row r="37" spans="1:14" ht="12.75">
      <c r="A37" s="2"/>
      <c r="B37" s="1" t="s">
        <v>31</v>
      </c>
      <c r="C37" s="3">
        <f t="shared" si="1"/>
        <v>119</v>
      </c>
      <c r="D37" s="3">
        <f t="shared" si="2"/>
        <v>354</v>
      </c>
      <c r="E37" s="3">
        <f>54+13</f>
        <v>67</v>
      </c>
      <c r="F37" s="3">
        <v>255</v>
      </c>
      <c r="G37" s="3">
        <v>52</v>
      </c>
      <c r="H37" s="3">
        <v>99</v>
      </c>
      <c r="I37" s="2"/>
      <c r="J37" s="2"/>
      <c r="K37" s="2"/>
      <c r="L37" s="2"/>
      <c r="M37" s="2"/>
      <c r="N37" s="2"/>
    </row>
    <row r="38" spans="1:14" ht="12.75">
      <c r="A38" s="2"/>
      <c r="B38" s="1" t="s">
        <v>32</v>
      </c>
      <c r="C38" s="3">
        <f t="shared" si="1"/>
        <v>92</v>
      </c>
      <c r="D38" s="3">
        <f t="shared" si="2"/>
        <v>571</v>
      </c>
      <c r="E38" s="3">
        <f>58+7</f>
        <v>65</v>
      </c>
      <c r="F38" s="3">
        <v>496</v>
      </c>
      <c r="G38" s="3">
        <v>27</v>
      </c>
      <c r="H38" s="3">
        <v>75</v>
      </c>
      <c r="I38" s="2"/>
      <c r="J38" s="2"/>
      <c r="K38" s="2"/>
      <c r="L38" s="2"/>
      <c r="M38" s="2"/>
      <c r="N38" s="2"/>
    </row>
    <row r="39" spans="1:14" ht="12.75">
      <c r="A39" s="2"/>
      <c r="B39" s="1" t="s">
        <v>33</v>
      </c>
      <c r="C39" s="3">
        <f t="shared" si="1"/>
        <v>88</v>
      </c>
      <c r="D39" s="3">
        <f t="shared" si="2"/>
        <v>355</v>
      </c>
      <c r="E39" s="3">
        <v>67</v>
      </c>
      <c r="F39" s="3">
        <v>228</v>
      </c>
      <c r="G39" s="3">
        <v>21</v>
      </c>
      <c r="H39" s="3">
        <v>127</v>
      </c>
      <c r="I39" s="2"/>
      <c r="J39" s="2"/>
      <c r="K39" s="2"/>
      <c r="L39" s="2"/>
      <c r="M39" s="2"/>
      <c r="N39" s="2"/>
    </row>
    <row r="40" spans="1:14" ht="12.75">
      <c r="A40" s="2"/>
      <c r="B40" s="1" t="s">
        <v>34</v>
      </c>
      <c r="C40" s="3">
        <f t="shared" si="1"/>
        <v>197</v>
      </c>
      <c r="D40" s="3">
        <f t="shared" si="2"/>
        <v>1475</v>
      </c>
      <c r="E40" s="3">
        <f>2+119+32</f>
        <v>153</v>
      </c>
      <c r="F40" s="3">
        <v>1432</v>
      </c>
      <c r="G40" s="3">
        <v>44</v>
      </c>
      <c r="H40" s="3">
        <v>43</v>
      </c>
      <c r="I40" s="2"/>
      <c r="J40" s="2"/>
      <c r="K40" s="2"/>
      <c r="L40" s="2"/>
      <c r="M40" s="2"/>
      <c r="N40" s="2"/>
    </row>
    <row r="41" spans="1:14" ht="12.75">
      <c r="A41" s="2"/>
      <c r="B41" s="1" t="s">
        <v>35</v>
      </c>
      <c r="C41" s="3">
        <f t="shared" si="1"/>
        <v>209</v>
      </c>
      <c r="D41" s="3">
        <f t="shared" si="2"/>
        <v>545</v>
      </c>
      <c r="E41" s="3">
        <f>58+4</f>
        <v>62</v>
      </c>
      <c r="F41" s="3">
        <v>446</v>
      </c>
      <c r="G41" s="3">
        <v>147</v>
      </c>
      <c r="H41" s="3">
        <v>99</v>
      </c>
      <c r="I41" s="2"/>
      <c r="J41" s="2"/>
      <c r="K41" s="2"/>
      <c r="L41" s="2"/>
      <c r="M41" s="2"/>
      <c r="N41" s="2"/>
    </row>
    <row r="42" spans="1:14" ht="12.75">
      <c r="A42" s="2"/>
      <c r="B42" s="1" t="s">
        <v>36</v>
      </c>
      <c r="C42" s="3">
        <f t="shared" si="1"/>
        <v>82</v>
      </c>
      <c r="D42" s="3">
        <f t="shared" si="2"/>
        <v>862</v>
      </c>
      <c r="E42" s="3">
        <f>52+29</f>
        <v>81</v>
      </c>
      <c r="F42" s="3">
        <v>841</v>
      </c>
      <c r="G42" s="3">
        <v>1</v>
      </c>
      <c r="H42" s="3">
        <v>21</v>
      </c>
      <c r="I42" s="2"/>
      <c r="J42" s="2"/>
      <c r="K42" s="2"/>
      <c r="L42" s="2"/>
      <c r="M42" s="2"/>
      <c r="N42" s="2"/>
    </row>
    <row r="43" spans="1:14" ht="12.75">
      <c r="A43" s="2"/>
      <c r="B43" s="1" t="s">
        <v>37</v>
      </c>
      <c r="C43" s="3">
        <f t="shared" si="1"/>
        <v>71</v>
      </c>
      <c r="D43" s="3">
        <f t="shared" si="2"/>
        <v>392</v>
      </c>
      <c r="E43" s="3">
        <f>1+59+2</f>
        <v>62</v>
      </c>
      <c r="F43" s="3">
        <v>362</v>
      </c>
      <c r="G43" s="3">
        <v>9</v>
      </c>
      <c r="H43" s="3">
        <v>30</v>
      </c>
      <c r="I43" s="2"/>
      <c r="J43" s="2"/>
      <c r="K43" s="2"/>
      <c r="L43" s="2"/>
      <c r="M43" s="2"/>
      <c r="N43" s="2"/>
    </row>
    <row r="44" spans="1:14" ht="12.75">
      <c r="A44" s="2"/>
      <c r="B44" s="1" t="s">
        <v>38</v>
      </c>
      <c r="C44" s="3">
        <f t="shared" si="1"/>
        <v>69</v>
      </c>
      <c r="D44" s="3">
        <f t="shared" si="2"/>
        <v>665</v>
      </c>
      <c r="E44" s="3">
        <f>9+37+1</f>
        <v>47</v>
      </c>
      <c r="F44" s="3">
        <v>462</v>
      </c>
      <c r="G44" s="3">
        <v>22</v>
      </c>
      <c r="H44" s="3">
        <v>203</v>
      </c>
      <c r="I44" s="2"/>
      <c r="J44" s="2"/>
      <c r="K44" s="2"/>
      <c r="L44" s="2"/>
      <c r="M44" s="2"/>
      <c r="N44" s="2"/>
    </row>
    <row r="45" spans="1:14" ht="12.75">
      <c r="A45" s="2"/>
      <c r="B45" s="1" t="s">
        <v>39</v>
      </c>
      <c r="C45" s="3">
        <f t="shared" si="1"/>
        <v>30</v>
      </c>
      <c r="D45" s="3">
        <f t="shared" si="2"/>
        <v>321</v>
      </c>
      <c r="E45" s="3">
        <f>4+11+8</f>
        <v>23</v>
      </c>
      <c r="F45" s="3">
        <v>222</v>
      </c>
      <c r="G45" s="3">
        <v>7</v>
      </c>
      <c r="H45" s="3">
        <v>99</v>
      </c>
      <c r="I45" s="2"/>
      <c r="J45" s="2"/>
      <c r="K45" s="2"/>
      <c r="L45" s="2"/>
      <c r="M45" s="2"/>
      <c r="N45" s="2"/>
    </row>
    <row r="46" spans="1:14" ht="12.75">
      <c r="A46" s="2"/>
      <c r="B46" s="1" t="s">
        <v>40</v>
      </c>
      <c r="C46" s="3">
        <f t="shared" si="1"/>
        <v>28</v>
      </c>
      <c r="D46" s="3">
        <f t="shared" si="2"/>
        <v>310</v>
      </c>
      <c r="E46" s="3">
        <f>2+22+0</f>
        <v>24</v>
      </c>
      <c r="F46" s="3">
        <v>282</v>
      </c>
      <c r="G46" s="3">
        <v>4</v>
      </c>
      <c r="H46" s="3">
        <v>28</v>
      </c>
      <c r="I46" s="2"/>
      <c r="J46" s="2"/>
      <c r="K46" s="2"/>
      <c r="L46" s="2"/>
      <c r="M46" s="2"/>
      <c r="N46" s="2"/>
    </row>
    <row r="47" spans="1:14" ht="12.75">
      <c r="A47" s="2"/>
      <c r="B47" s="1" t="s">
        <v>41</v>
      </c>
      <c r="C47" s="3">
        <f t="shared" si="1"/>
        <v>82</v>
      </c>
      <c r="D47" s="3">
        <f t="shared" si="2"/>
        <v>604</v>
      </c>
      <c r="E47" s="3">
        <f>65+12</f>
        <v>77</v>
      </c>
      <c r="F47" s="3">
        <v>512</v>
      </c>
      <c r="G47" s="3">
        <v>5</v>
      </c>
      <c r="H47" s="3">
        <v>92</v>
      </c>
      <c r="I47" s="2"/>
      <c r="J47" s="2"/>
      <c r="K47" s="2"/>
      <c r="L47" s="2"/>
      <c r="M47" s="2"/>
      <c r="N47" s="2"/>
    </row>
    <row r="48" spans="1:14" ht="12.75">
      <c r="A48" s="2"/>
      <c r="B48" s="1" t="s">
        <v>42</v>
      </c>
      <c r="C48" s="3">
        <f t="shared" si="1"/>
        <v>30</v>
      </c>
      <c r="D48" s="3">
        <f t="shared" si="2"/>
        <v>156</v>
      </c>
      <c r="E48" s="3">
        <f>1+29+0</f>
        <v>30</v>
      </c>
      <c r="F48" s="3">
        <v>156</v>
      </c>
      <c r="G48" s="3">
        <v>0</v>
      </c>
      <c r="H48" s="3">
        <v>0</v>
      </c>
      <c r="I48" s="2"/>
      <c r="J48" s="2"/>
      <c r="K48" s="2"/>
      <c r="L48" s="2"/>
      <c r="M48" s="2"/>
      <c r="N48" s="2"/>
    </row>
    <row r="49" spans="1:14" ht="12.75">
      <c r="A49" s="2"/>
      <c r="B49" s="1" t="s">
        <v>43</v>
      </c>
      <c r="C49" s="3">
        <f t="shared" si="1"/>
        <v>80</v>
      </c>
      <c r="D49" s="3">
        <f t="shared" si="2"/>
        <v>506</v>
      </c>
      <c r="E49" s="3">
        <f>53+2</f>
        <v>55</v>
      </c>
      <c r="F49" s="3">
        <v>502</v>
      </c>
      <c r="G49" s="3">
        <v>25</v>
      </c>
      <c r="H49" s="3">
        <v>4</v>
      </c>
      <c r="I49" s="2"/>
      <c r="J49" s="2"/>
      <c r="K49" s="2"/>
      <c r="L49" s="2"/>
      <c r="M49" s="2"/>
      <c r="N49" s="2"/>
    </row>
    <row r="50" spans="1:14" ht="12.75">
      <c r="A50" s="2"/>
      <c r="B50" s="1" t="s">
        <v>44</v>
      </c>
      <c r="C50" s="3">
        <f t="shared" si="1"/>
        <v>39</v>
      </c>
      <c r="D50" s="3">
        <f t="shared" si="2"/>
        <v>200</v>
      </c>
      <c r="E50" s="3">
        <f>14+25+0</f>
        <v>39</v>
      </c>
      <c r="F50" s="3">
        <v>200</v>
      </c>
      <c r="G50" s="3">
        <v>0</v>
      </c>
      <c r="H50" s="3">
        <v>0</v>
      </c>
      <c r="I50" s="2"/>
      <c r="J50" s="2"/>
      <c r="K50" s="2"/>
      <c r="L50" s="2"/>
      <c r="M50" s="2"/>
      <c r="N50" s="2"/>
    </row>
    <row r="51" spans="1:14" ht="12.75">
      <c r="A51" s="2"/>
      <c r="B51" s="1" t="s">
        <v>45</v>
      </c>
      <c r="C51" s="3">
        <f t="shared" si="1"/>
        <v>179</v>
      </c>
      <c r="D51" s="3">
        <f t="shared" si="2"/>
        <v>551</v>
      </c>
      <c r="E51" s="3">
        <f>136+25</f>
        <v>161</v>
      </c>
      <c r="F51" s="3">
        <v>448</v>
      </c>
      <c r="G51" s="3">
        <v>18</v>
      </c>
      <c r="H51" s="3">
        <v>103</v>
      </c>
      <c r="I51" s="2"/>
      <c r="J51" s="2"/>
      <c r="K51" s="2"/>
      <c r="L51" s="2"/>
      <c r="M51" s="2"/>
      <c r="N51" s="2"/>
    </row>
    <row r="52" spans="1:14" ht="12.75">
      <c r="A52" s="2"/>
      <c r="B52" s="1" t="s">
        <v>46</v>
      </c>
      <c r="C52" s="3">
        <f t="shared" si="1"/>
        <v>79</v>
      </c>
      <c r="D52" s="3">
        <f t="shared" si="2"/>
        <v>172</v>
      </c>
      <c r="E52" s="3">
        <f>4+41+0</f>
        <v>45</v>
      </c>
      <c r="F52" s="3">
        <v>170</v>
      </c>
      <c r="G52" s="3">
        <v>34</v>
      </c>
      <c r="H52" s="3">
        <v>2</v>
      </c>
      <c r="I52" s="2"/>
      <c r="J52" s="2"/>
      <c r="K52" s="2"/>
      <c r="L52" s="2"/>
      <c r="M52" s="2"/>
      <c r="N52" s="2"/>
    </row>
    <row r="53" spans="1:14" ht="12.75">
      <c r="A53" s="2"/>
      <c r="B53" s="1" t="s">
        <v>47</v>
      </c>
      <c r="C53" s="3">
        <f t="shared" si="1"/>
        <v>63</v>
      </c>
      <c r="D53" s="3">
        <f t="shared" si="2"/>
        <v>690</v>
      </c>
      <c r="E53" s="3">
        <f>19+11+1</f>
        <v>31</v>
      </c>
      <c r="F53" s="3">
        <v>465</v>
      </c>
      <c r="G53" s="3">
        <v>32</v>
      </c>
      <c r="H53" s="3">
        <v>225</v>
      </c>
      <c r="I53" s="2"/>
      <c r="J53" s="2"/>
      <c r="K53" s="2"/>
      <c r="L53" s="2"/>
      <c r="M53" s="2"/>
      <c r="N53" s="2"/>
    </row>
    <row r="54" spans="1:14" ht="12.75">
      <c r="A54" s="2"/>
      <c r="B54" s="4"/>
      <c r="C54" s="5"/>
      <c r="D54" s="5"/>
      <c r="E54" s="5"/>
      <c r="F54" s="5"/>
      <c r="G54" s="5"/>
      <c r="H54" s="5"/>
      <c r="I54" s="5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5">
    <mergeCell ref="B3:I3"/>
    <mergeCell ref="B1:I1"/>
    <mergeCell ref="C7:D7"/>
    <mergeCell ref="E7:F7"/>
    <mergeCell ref="G7:H7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2004-03-03T14:02:20Z</cp:lastPrinted>
  <dcterms:created xsi:type="dcterms:W3CDTF">2004-01-20T17:54:28Z</dcterms:created>
  <dcterms:modified xsi:type="dcterms:W3CDTF">2005-05-25T15:04:59Z</dcterms:modified>
  <cp:category/>
  <cp:version/>
  <cp:contentType/>
  <cp:contentStatus/>
</cp:coreProperties>
</file>