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TIEN501" sheetId="1" r:id="rId1"/>
  </sheets>
  <definedNames>
    <definedName name="_Regression_Int" localSheetId="0" hidden="1">1</definedName>
    <definedName name="_xlnm.Print_Area" localSheetId="0">'TIEN501'!$A$1:$J$54</definedName>
    <definedName name="Imprimir_área_IM" localSheetId="0">'TIEN501'!$A$1:$J$54</definedName>
    <definedName name="OPER">'TIEN501'!$IP$8192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<sst xmlns="http://schemas.openxmlformats.org/spreadsheetml/2006/main" count="54" uniqueCount="53">
  <si>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ANUARIO ESTADISTICO 2001</t>
  </si>
  <si>
    <t>NUMERO</t>
  </si>
  <si>
    <t xml:space="preserve"> NUMERO</t>
  </si>
  <si>
    <t xml:space="preserve">     TOTAL</t>
  </si>
  <si>
    <t xml:space="preserve">   TOTAL</t>
  </si>
  <si>
    <t>ENTIDAD</t>
  </si>
  <si>
    <t>DE</t>
  </si>
  <si>
    <t xml:space="preserve">  V E N T A </t>
  </si>
  <si>
    <t xml:space="preserve"> DE</t>
  </si>
  <si>
    <t xml:space="preserve">    V E N T A </t>
  </si>
  <si>
    <t xml:space="preserve">    DE</t>
  </si>
  <si>
    <t>TIENDAS</t>
  </si>
  <si>
    <t xml:space="preserve">    A N U A L +/</t>
  </si>
  <si>
    <t xml:space="preserve"> FARMACIAS</t>
  </si>
  <si>
    <t xml:space="preserve">      A N U A L +/</t>
  </si>
  <si>
    <t xml:space="preserve">   UNIDADES</t>
  </si>
  <si>
    <t xml:space="preserve">        VENTAS +/</t>
  </si>
  <si>
    <t xml:space="preserve">TOTAL 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</si>
  <si>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</si>
  <si>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</si>
  <si>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</si>
  <si>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</si>
  <si>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</si>
  <si>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</si>
  <si>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</si>
  <si>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</si>
  <si>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</si>
  <si>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</si>
  <si>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</si>
  <si>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</si>
  <si>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</si>
  <si>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</si>
  <si>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</si>
  <si>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</si>
  <si>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</si>
  <si>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</si>
  <si>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</si>
  <si>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</si>
  <si>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</si>
  <si>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</si>
  <si>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</si>
  <si>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</si>
  <si>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</si>
  <si>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</si>
  <si>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</si>
  <si>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</si>
  <si>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</si>
  <si>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</si>
  <si>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</si>
  <si>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</si>
  <si>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</si>
  <si>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+/ MILES DE PESOS</t>
  </si>
  <si>
    <t>5. 1  NUMERO DE TIENDAS Y FARMACIAS CON VENTAS AL MES DE DICIEMBRE DE 2001, POR ENTIDAD FEDERATIVA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</si>
</sst>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_-* #,##0.0_-;\-* #,##0.0_-;_-* &quot;-&quot;??_-;_-@_-"/>
    <numFmt numFmtId="167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167" fontId="1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3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8.50390625" style="0" customWidth="1"/>
    <col min="3" max="3" width="1.625" style="0" customWidth="1"/>
    <col min="4" max="9" width="18.625" style="0" customWidth="1"/>
    <col min="10" max="10" width="8.125" style="0" customWidth="1"/>
    <col min="11" max="11" width="11.625" style="0" customWidth="1"/>
    <col min="162" max="162" width="1.625" style="0" customWidth="1"/>
    <col min="165" max="165" width="1.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13" t="s">
        <v>0</v>
      </c>
      <c r="C3" s="13"/>
      <c r="D3" s="13"/>
      <c r="E3" s="13"/>
      <c r="F3" s="13"/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13" t="s">
        <v>52</v>
      </c>
      <c r="C5" s="13"/>
      <c r="D5" s="13"/>
      <c r="E5" s="13"/>
      <c r="F5" s="13"/>
      <c r="G5" s="13"/>
      <c r="H5" s="13"/>
      <c r="I5" s="13"/>
      <c r="J5" s="13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4"/>
      <c r="B7" s="8"/>
      <c r="C7" s="8"/>
      <c r="D7" s="8"/>
      <c r="E7" s="8"/>
      <c r="F7" s="8"/>
      <c r="G7" s="8"/>
      <c r="H7" s="8"/>
      <c r="I7" s="8"/>
      <c r="J7" s="8"/>
    </row>
    <row r="8" spans="1:14" ht="12.75">
      <c r="A8" s="2"/>
      <c r="B8" s="7"/>
      <c r="C8" s="7"/>
      <c r="D8" s="7"/>
      <c r="E8" s="7"/>
      <c r="F8" s="7"/>
      <c r="G8" s="7"/>
      <c r="H8" s="7"/>
      <c r="I8" s="7"/>
      <c r="J8" s="7"/>
      <c r="K8" s="10"/>
      <c r="L8" s="10"/>
      <c r="M8" s="10"/>
      <c r="N8" s="10"/>
    </row>
    <row r="9" spans="1:14" ht="12.75">
      <c r="A9" s="2"/>
      <c r="B9" s="7"/>
      <c r="C9" s="7"/>
      <c r="D9" s="3" t="s">
        <v>1</v>
      </c>
      <c r="E9" s="7"/>
      <c r="F9" s="3" t="s">
        <v>2</v>
      </c>
      <c r="G9" s="7"/>
      <c r="H9" s="3" t="s">
        <v>3</v>
      </c>
      <c r="I9" s="3" t="s">
        <v>4</v>
      </c>
      <c r="J9" s="7"/>
      <c r="K9" s="10"/>
      <c r="L9" s="10"/>
      <c r="M9" s="10"/>
      <c r="N9" s="10"/>
    </row>
    <row r="10" spans="1:14" ht="12.75">
      <c r="A10" s="2"/>
      <c r="B10" s="3" t="s">
        <v>5</v>
      </c>
      <c r="C10" s="7"/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10</v>
      </c>
      <c r="J10" s="7"/>
      <c r="K10" s="10"/>
      <c r="L10" s="10"/>
      <c r="M10" s="10"/>
      <c r="N10" s="10"/>
    </row>
    <row r="11" spans="1:14" ht="12.75">
      <c r="A11" s="2"/>
      <c r="B11" s="7"/>
      <c r="C11" s="7"/>
      <c r="D11" s="3" t="s">
        <v>11</v>
      </c>
      <c r="E11" s="3" t="s">
        <v>12</v>
      </c>
      <c r="F11" s="3" t="s">
        <v>13</v>
      </c>
      <c r="G11" s="3" t="s">
        <v>14</v>
      </c>
      <c r="H11" s="3" t="s">
        <v>15</v>
      </c>
      <c r="I11" s="3" t="s">
        <v>16</v>
      </c>
      <c r="J11" s="7"/>
      <c r="K11" s="10"/>
      <c r="L11" s="10"/>
      <c r="M11" s="10"/>
      <c r="N11" s="10"/>
    </row>
    <row r="12" spans="1:10" ht="12.75">
      <c r="A12" s="4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4" t="s">
        <v>17</v>
      </c>
      <c r="C14" s="2"/>
      <c r="D14" s="11">
        <f>SUM(D16:D17)</f>
        <v>266</v>
      </c>
      <c r="E14" s="11">
        <f>SUM(E16:E17)</f>
        <v>9165466</v>
      </c>
      <c r="F14" s="11">
        <f>SUM(F16:F17)</f>
        <v>123</v>
      </c>
      <c r="G14" s="11">
        <f>G16+G17</f>
        <v>2542549</v>
      </c>
      <c r="H14" s="11">
        <f>SUM(H16:H17)</f>
        <v>389</v>
      </c>
      <c r="I14" s="11">
        <f>SUM(I16:I17)</f>
        <v>11708015.339000002</v>
      </c>
      <c r="J14" s="2"/>
    </row>
    <row r="15" spans="1:11" ht="12.75">
      <c r="A15" s="2"/>
      <c r="B15" s="2"/>
      <c r="C15" s="2"/>
      <c r="D15" s="11"/>
      <c r="E15" s="11"/>
      <c r="F15" s="12"/>
      <c r="G15" s="11"/>
      <c r="H15" s="12"/>
      <c r="I15" s="11"/>
      <c r="J15" s="2"/>
      <c r="K15" s="1"/>
    </row>
    <row r="16" spans="1:14" ht="12.75">
      <c r="A16" s="2"/>
      <c r="B16" s="4" t="s">
        <v>18</v>
      </c>
      <c r="C16" s="2"/>
      <c r="D16" s="11">
        <v>21</v>
      </c>
      <c r="E16" s="11">
        <v>1869589</v>
      </c>
      <c r="F16" s="11">
        <v>18</v>
      </c>
      <c r="G16" s="11">
        <v>397788</v>
      </c>
      <c r="H16" s="11">
        <f>D16+F16</f>
        <v>39</v>
      </c>
      <c r="I16" s="11">
        <f>E16+G16</f>
        <v>2267377</v>
      </c>
      <c r="J16" s="2"/>
      <c r="K16" s="1"/>
      <c r="N16" s="1"/>
    </row>
    <row r="17" spans="1:14" ht="12.75">
      <c r="A17" s="2"/>
      <c r="B17" s="4" t="s">
        <v>19</v>
      </c>
      <c r="C17" s="2"/>
      <c r="D17" s="11">
        <f>SUM(D19:D49)</f>
        <v>245</v>
      </c>
      <c r="E17" s="11">
        <f>SUM(E19:E49)</f>
        <v>7295877</v>
      </c>
      <c r="F17" s="11">
        <f>SUM(F19:F49)</f>
        <v>105</v>
      </c>
      <c r="G17" s="11">
        <v>2144761</v>
      </c>
      <c r="H17" s="11">
        <f>SUM(H19:H49)</f>
        <v>350</v>
      </c>
      <c r="I17" s="11">
        <f>SUM(I19:I49)</f>
        <v>9440638.339000002</v>
      </c>
      <c r="J17" s="2"/>
      <c r="N17" s="1"/>
    </row>
    <row r="18" spans="1:11" ht="12.75">
      <c r="A18" s="2"/>
      <c r="B18" s="2"/>
      <c r="C18" s="2"/>
      <c r="D18" s="12"/>
      <c r="E18" s="11"/>
      <c r="F18" s="12"/>
      <c r="G18" s="12"/>
      <c r="H18" s="12"/>
      <c r="I18" s="12"/>
      <c r="J18" s="2"/>
      <c r="K18" s="1"/>
    </row>
    <row r="19" spans="1:14" ht="12.75">
      <c r="A19" s="2"/>
      <c r="B19" s="4" t="s">
        <v>20</v>
      </c>
      <c r="C19" s="2"/>
      <c r="D19" s="11">
        <v>4</v>
      </c>
      <c r="E19" s="11">
        <v>132388</v>
      </c>
      <c r="F19" s="11">
        <v>2</v>
      </c>
      <c r="G19" s="11">
        <v>36994</v>
      </c>
      <c r="H19" s="11">
        <f aca="true" t="shared" si="0" ref="H19:H49">D19+F19</f>
        <v>6</v>
      </c>
      <c r="I19" s="11">
        <f aca="true" t="shared" si="1" ref="I19:I49">E19+G19</f>
        <v>169382</v>
      </c>
      <c r="J19" s="2"/>
      <c r="K19" s="1"/>
      <c r="N19" s="1"/>
    </row>
    <row r="20" spans="1:14" ht="12.75">
      <c r="A20" s="2"/>
      <c r="B20" s="4" t="s">
        <v>21</v>
      </c>
      <c r="C20" s="2"/>
      <c r="D20" s="11">
        <v>7</v>
      </c>
      <c r="E20" s="11">
        <v>199044</v>
      </c>
      <c r="F20" s="11">
        <v>5</v>
      </c>
      <c r="G20" s="11">
        <v>97064</v>
      </c>
      <c r="H20" s="11">
        <f t="shared" si="0"/>
        <v>12</v>
      </c>
      <c r="I20" s="11">
        <f t="shared" si="1"/>
        <v>296108</v>
      </c>
      <c r="J20" s="2"/>
      <c r="K20" s="1"/>
      <c r="N20" s="1"/>
    </row>
    <row r="21" spans="1:14" ht="12.75">
      <c r="A21" s="2"/>
      <c r="B21" s="4" t="s">
        <v>22</v>
      </c>
      <c r="C21" s="2"/>
      <c r="D21" s="11">
        <v>9</v>
      </c>
      <c r="E21" s="11">
        <v>280616</v>
      </c>
      <c r="F21" s="11">
        <v>2</v>
      </c>
      <c r="G21" s="11">
        <v>62481</v>
      </c>
      <c r="H21" s="11">
        <f t="shared" si="0"/>
        <v>11</v>
      </c>
      <c r="I21" s="11">
        <f t="shared" si="1"/>
        <v>343097</v>
      </c>
      <c r="J21" s="2"/>
      <c r="K21" s="1"/>
      <c r="N21" s="1"/>
    </row>
    <row r="22" spans="1:14" ht="12.75">
      <c r="A22" s="2"/>
      <c r="B22" s="4" t="s">
        <v>23</v>
      </c>
      <c r="C22" s="2"/>
      <c r="D22" s="11">
        <v>5</v>
      </c>
      <c r="E22" s="11">
        <v>151629</v>
      </c>
      <c r="F22" s="11">
        <v>2</v>
      </c>
      <c r="G22" s="11">
        <v>69643</v>
      </c>
      <c r="H22" s="11">
        <f t="shared" si="0"/>
        <v>7</v>
      </c>
      <c r="I22" s="11">
        <f t="shared" si="1"/>
        <v>221272</v>
      </c>
      <c r="J22" s="2"/>
      <c r="K22" s="1"/>
      <c r="N22" s="1"/>
    </row>
    <row r="23" spans="1:10" ht="12.75">
      <c r="A23" s="2"/>
      <c r="B23" s="4" t="s">
        <v>24</v>
      </c>
      <c r="C23" s="2"/>
      <c r="D23" s="11">
        <v>10</v>
      </c>
      <c r="E23" s="11">
        <v>269738</v>
      </c>
      <c r="F23" s="11">
        <v>2</v>
      </c>
      <c r="G23" s="11">
        <v>64303</v>
      </c>
      <c r="H23" s="11">
        <f t="shared" si="0"/>
        <v>12</v>
      </c>
      <c r="I23" s="11">
        <f t="shared" si="1"/>
        <v>334041</v>
      </c>
      <c r="J23" s="2"/>
    </row>
    <row r="24" spans="1:14" ht="12.75">
      <c r="A24" s="2"/>
      <c r="B24" s="4" t="s">
        <v>25</v>
      </c>
      <c r="C24" s="2"/>
      <c r="D24" s="11">
        <v>3</v>
      </c>
      <c r="E24" s="11">
        <v>131429</v>
      </c>
      <c r="F24" s="11">
        <v>3</v>
      </c>
      <c r="G24" s="11">
        <f>80155045/1000</f>
        <v>80155.045</v>
      </c>
      <c r="H24" s="11">
        <f t="shared" si="0"/>
        <v>6</v>
      </c>
      <c r="I24" s="11">
        <f t="shared" si="1"/>
        <v>211584.04499999998</v>
      </c>
      <c r="J24" s="2"/>
      <c r="N24" s="1"/>
    </row>
    <row r="25" spans="1:11" ht="12.75">
      <c r="A25" s="2"/>
      <c r="B25" s="4" t="s">
        <v>26</v>
      </c>
      <c r="C25" s="2"/>
      <c r="D25" s="11">
        <v>10</v>
      </c>
      <c r="E25" s="11">
        <v>250045</v>
      </c>
      <c r="F25" s="11">
        <v>4</v>
      </c>
      <c r="G25" s="11">
        <f>73234203/1000</f>
        <v>73234.203</v>
      </c>
      <c r="H25" s="11">
        <f t="shared" si="0"/>
        <v>14</v>
      </c>
      <c r="I25" s="11">
        <f t="shared" si="1"/>
        <v>323279.203</v>
      </c>
      <c r="J25" s="2"/>
      <c r="K25" s="1"/>
    </row>
    <row r="26" spans="1:14" ht="12.75">
      <c r="A26" s="2"/>
      <c r="B26" s="4" t="s">
        <v>27</v>
      </c>
      <c r="C26" s="2"/>
      <c r="D26" s="11">
        <v>12</v>
      </c>
      <c r="E26" s="11">
        <v>440777</v>
      </c>
      <c r="F26" s="11">
        <v>4</v>
      </c>
      <c r="G26" s="11">
        <f>123705008/1000</f>
        <v>123705.008</v>
      </c>
      <c r="H26" s="11">
        <f t="shared" si="0"/>
        <v>16</v>
      </c>
      <c r="I26" s="11">
        <f t="shared" si="1"/>
        <v>564482.008</v>
      </c>
      <c r="J26" s="2"/>
      <c r="N26" s="1"/>
    </row>
    <row r="27" spans="1:14" ht="12.75">
      <c r="A27" s="2"/>
      <c r="B27" s="4" t="s">
        <v>28</v>
      </c>
      <c r="C27" s="2"/>
      <c r="D27" s="11">
        <v>7</v>
      </c>
      <c r="E27" s="11">
        <v>216323</v>
      </c>
      <c r="F27" s="11">
        <v>4</v>
      </c>
      <c r="G27" s="11">
        <f>85663868/1000</f>
        <v>85663.868</v>
      </c>
      <c r="H27" s="11">
        <f t="shared" si="0"/>
        <v>11</v>
      </c>
      <c r="I27" s="11">
        <f t="shared" si="1"/>
        <v>301986.868</v>
      </c>
      <c r="J27" s="2"/>
      <c r="K27" s="1"/>
      <c r="N27" s="1"/>
    </row>
    <row r="28" spans="1:14" ht="12.75">
      <c r="A28" s="2"/>
      <c r="B28" s="4" t="s">
        <v>29</v>
      </c>
      <c r="C28" s="2"/>
      <c r="D28" s="11">
        <v>11</v>
      </c>
      <c r="E28" s="11">
        <v>301137</v>
      </c>
      <c r="F28" s="11">
        <v>3</v>
      </c>
      <c r="G28" s="11">
        <f>47787828/1000</f>
        <v>47787.828</v>
      </c>
      <c r="H28" s="11">
        <f t="shared" si="0"/>
        <v>14</v>
      </c>
      <c r="I28" s="11">
        <f t="shared" si="1"/>
        <v>348924.828</v>
      </c>
      <c r="J28" s="2"/>
      <c r="K28" s="1"/>
      <c r="N28" s="1"/>
    </row>
    <row r="29" spans="1:14" ht="12.75">
      <c r="A29" s="2"/>
      <c r="B29" s="4" t="s">
        <v>30</v>
      </c>
      <c r="C29" s="2"/>
      <c r="D29" s="11">
        <v>13</v>
      </c>
      <c r="E29" s="11">
        <v>323125</v>
      </c>
      <c r="F29" s="11">
        <v>15</v>
      </c>
      <c r="G29" s="11">
        <f>176201379/1000</f>
        <v>176201.379</v>
      </c>
      <c r="H29" s="11">
        <f t="shared" si="0"/>
        <v>28</v>
      </c>
      <c r="I29" s="11">
        <f t="shared" si="1"/>
        <v>499326.37899999996</v>
      </c>
      <c r="J29" s="2"/>
      <c r="K29" s="1"/>
      <c r="N29" s="1"/>
    </row>
    <row r="30" spans="1:14" ht="12.75">
      <c r="A30" s="2"/>
      <c r="B30" s="4" t="s">
        <v>31</v>
      </c>
      <c r="C30" s="2"/>
      <c r="D30" s="11">
        <v>8</v>
      </c>
      <c r="E30" s="11">
        <v>322957</v>
      </c>
      <c r="F30" s="11">
        <v>3</v>
      </c>
      <c r="G30" s="11">
        <f>63892730/1000</f>
        <v>63892.73</v>
      </c>
      <c r="H30" s="11">
        <f t="shared" si="0"/>
        <v>11</v>
      </c>
      <c r="I30" s="11">
        <f t="shared" si="1"/>
        <v>386849.73</v>
      </c>
      <c r="J30" s="2"/>
      <c r="K30" s="1"/>
      <c r="N30" s="1"/>
    </row>
    <row r="31" spans="1:14" ht="12.75">
      <c r="A31" s="2"/>
      <c r="B31" s="4" t="s">
        <v>32</v>
      </c>
      <c r="C31" s="2"/>
      <c r="D31" s="11">
        <v>8</v>
      </c>
      <c r="E31" s="11">
        <v>318003</v>
      </c>
      <c r="F31" s="11">
        <v>6</v>
      </c>
      <c r="G31" s="11">
        <f>141940659/1000</f>
        <v>141940.659</v>
      </c>
      <c r="H31" s="11">
        <f t="shared" si="0"/>
        <v>14</v>
      </c>
      <c r="I31" s="11">
        <f t="shared" si="1"/>
        <v>459943.659</v>
      </c>
      <c r="J31" s="2"/>
      <c r="K31" s="1"/>
      <c r="N31" s="1"/>
    </row>
    <row r="32" spans="1:14" ht="12.75">
      <c r="A32" s="2"/>
      <c r="B32" s="4" t="s">
        <v>33</v>
      </c>
      <c r="C32" s="2"/>
      <c r="D32" s="11">
        <v>7</v>
      </c>
      <c r="E32" s="11">
        <v>199037</v>
      </c>
      <c r="F32" s="11">
        <v>1</v>
      </c>
      <c r="G32" s="11">
        <f>40621701/1000</f>
        <v>40621.701</v>
      </c>
      <c r="H32" s="11">
        <f t="shared" si="0"/>
        <v>8</v>
      </c>
      <c r="I32" s="11">
        <f t="shared" si="1"/>
        <v>239658.701</v>
      </c>
      <c r="J32" s="2"/>
      <c r="N32" s="1"/>
    </row>
    <row r="33" spans="1:14" ht="12.75">
      <c r="A33" s="2"/>
      <c r="B33" s="4" t="s">
        <v>34</v>
      </c>
      <c r="C33" s="2"/>
      <c r="D33" s="11">
        <v>13</v>
      </c>
      <c r="E33" s="11">
        <v>448754</v>
      </c>
      <c r="F33" s="11">
        <v>3</v>
      </c>
      <c r="G33" s="11">
        <f>46137411/1000</f>
        <v>46137.411</v>
      </c>
      <c r="H33" s="11">
        <f t="shared" si="0"/>
        <v>16</v>
      </c>
      <c r="I33" s="11">
        <f t="shared" si="1"/>
        <v>494891.411</v>
      </c>
      <c r="J33" s="2"/>
      <c r="K33" s="1"/>
      <c r="N33" s="1"/>
    </row>
    <row r="34" spans="1:14" ht="12.75">
      <c r="A34" s="2"/>
      <c r="B34" s="4" t="s">
        <v>35</v>
      </c>
      <c r="C34" s="2"/>
      <c r="D34" s="11">
        <v>5</v>
      </c>
      <c r="E34" s="11">
        <v>141144</v>
      </c>
      <c r="F34" s="11">
        <v>3</v>
      </c>
      <c r="G34" s="11">
        <f>27918089/1000</f>
        <v>27918.089</v>
      </c>
      <c r="H34" s="11">
        <f t="shared" si="0"/>
        <v>8</v>
      </c>
      <c r="I34" s="11">
        <f t="shared" si="1"/>
        <v>169062.089</v>
      </c>
      <c r="J34" s="2"/>
      <c r="N34" s="1"/>
    </row>
    <row r="35" spans="1:14" ht="12.75">
      <c r="A35" s="2"/>
      <c r="B35" s="4" t="s">
        <v>36</v>
      </c>
      <c r="C35" s="2"/>
      <c r="D35" s="11">
        <v>5</v>
      </c>
      <c r="E35" s="11">
        <v>88777</v>
      </c>
      <c r="F35" s="11">
        <v>6</v>
      </c>
      <c r="G35" s="11">
        <f>65007052/1000</f>
        <v>65007.052</v>
      </c>
      <c r="H35" s="11">
        <f t="shared" si="0"/>
        <v>11</v>
      </c>
      <c r="I35" s="11">
        <f t="shared" si="1"/>
        <v>153784.052</v>
      </c>
      <c r="J35" s="2"/>
      <c r="K35" s="1"/>
      <c r="N35" s="1"/>
    </row>
    <row r="36" spans="1:14" ht="12.75">
      <c r="A36" s="2"/>
      <c r="B36" s="4" t="s">
        <v>37</v>
      </c>
      <c r="C36" s="2"/>
      <c r="D36" s="11">
        <v>7</v>
      </c>
      <c r="E36" s="11">
        <v>301430</v>
      </c>
      <c r="F36" s="11">
        <v>3</v>
      </c>
      <c r="G36" s="11">
        <f>57667258/1000</f>
        <v>57667.258</v>
      </c>
      <c r="H36" s="11">
        <f t="shared" si="0"/>
        <v>10</v>
      </c>
      <c r="I36" s="11">
        <f t="shared" si="1"/>
        <v>359097.25800000003</v>
      </c>
      <c r="J36" s="2"/>
      <c r="K36" s="1"/>
      <c r="N36" s="1"/>
    </row>
    <row r="37" spans="1:14" ht="12.75">
      <c r="A37" s="2"/>
      <c r="B37" s="4" t="s">
        <v>38</v>
      </c>
      <c r="C37" s="2"/>
      <c r="D37" s="11">
        <v>11</v>
      </c>
      <c r="E37" s="11">
        <v>256054</v>
      </c>
      <c r="F37" s="11">
        <v>3</v>
      </c>
      <c r="G37" s="11">
        <v>46977</v>
      </c>
      <c r="H37" s="11">
        <f t="shared" si="0"/>
        <v>14</v>
      </c>
      <c r="I37" s="11">
        <f t="shared" si="1"/>
        <v>303031</v>
      </c>
      <c r="J37" s="2"/>
      <c r="K37" s="1"/>
      <c r="N37" s="1"/>
    </row>
    <row r="38" spans="1:14" ht="12.75">
      <c r="A38" s="2"/>
      <c r="B38" s="4" t="s">
        <v>39</v>
      </c>
      <c r="C38" s="2"/>
      <c r="D38" s="11">
        <v>10</v>
      </c>
      <c r="E38" s="11">
        <v>170520</v>
      </c>
      <c r="F38" s="11">
        <v>2</v>
      </c>
      <c r="G38" s="11">
        <f>43540160/1000</f>
        <v>43540.16</v>
      </c>
      <c r="H38" s="11">
        <f t="shared" si="0"/>
        <v>12</v>
      </c>
      <c r="I38" s="11">
        <f t="shared" si="1"/>
        <v>214060.16</v>
      </c>
      <c r="J38" s="2"/>
      <c r="K38" s="1"/>
      <c r="N38" s="1"/>
    </row>
    <row r="39" spans="1:14" ht="12.75">
      <c r="A39" s="2"/>
      <c r="B39" s="4" t="s">
        <v>40</v>
      </c>
      <c r="C39" s="2"/>
      <c r="D39" s="11">
        <v>3</v>
      </c>
      <c r="E39" s="11">
        <v>100126</v>
      </c>
      <c r="F39" s="11">
        <v>3</v>
      </c>
      <c r="G39" s="11">
        <f>73153494/1000</f>
        <v>73153.494</v>
      </c>
      <c r="H39" s="11">
        <f t="shared" si="0"/>
        <v>6</v>
      </c>
      <c r="I39" s="11">
        <f t="shared" si="1"/>
        <v>173279.494</v>
      </c>
      <c r="J39" s="2"/>
      <c r="K39" s="1"/>
      <c r="N39" s="1"/>
    </row>
    <row r="40" spans="1:14" ht="12.75">
      <c r="A40" s="2"/>
      <c r="B40" s="4" t="s">
        <v>41</v>
      </c>
      <c r="C40" s="2"/>
      <c r="D40" s="11">
        <v>5</v>
      </c>
      <c r="E40" s="11">
        <v>291260</v>
      </c>
      <c r="F40" s="11">
        <v>2</v>
      </c>
      <c r="G40" s="11">
        <f>84656946/1000</f>
        <v>84656.946</v>
      </c>
      <c r="H40" s="11">
        <f t="shared" si="0"/>
        <v>7</v>
      </c>
      <c r="I40" s="11">
        <f t="shared" si="1"/>
        <v>375916.946</v>
      </c>
      <c r="J40" s="2"/>
      <c r="K40" s="1"/>
      <c r="N40" s="1"/>
    </row>
    <row r="41" spans="1:14" ht="12.75">
      <c r="A41" s="2"/>
      <c r="B41" s="4" t="s">
        <v>42</v>
      </c>
      <c r="C41" s="2"/>
      <c r="D41" s="11">
        <v>6</v>
      </c>
      <c r="E41" s="11">
        <v>173754</v>
      </c>
      <c r="F41" s="11">
        <v>3</v>
      </c>
      <c r="G41" s="11">
        <f>80469819/1000</f>
        <v>80469.819</v>
      </c>
      <c r="H41" s="11">
        <f t="shared" si="0"/>
        <v>9</v>
      </c>
      <c r="I41" s="11">
        <f t="shared" si="1"/>
        <v>254223.81900000002</v>
      </c>
      <c r="J41" s="2"/>
      <c r="K41" s="1"/>
      <c r="N41" s="1"/>
    </row>
    <row r="42" spans="1:10" ht="12.75">
      <c r="A42" s="2"/>
      <c r="B42" s="4" t="s">
        <v>43</v>
      </c>
      <c r="C42" s="2"/>
      <c r="D42" s="11">
        <v>8</v>
      </c>
      <c r="E42" s="11">
        <v>194307</v>
      </c>
      <c r="F42" s="11">
        <v>3</v>
      </c>
      <c r="G42" s="11">
        <f>58979322/1000</f>
        <v>58979.322</v>
      </c>
      <c r="H42" s="11">
        <f t="shared" si="0"/>
        <v>11</v>
      </c>
      <c r="I42" s="11">
        <f t="shared" si="1"/>
        <v>253286.322</v>
      </c>
      <c r="J42" s="2"/>
    </row>
    <row r="43" spans="1:14" ht="12.75">
      <c r="A43" s="2"/>
      <c r="B43" s="4" t="s">
        <v>44</v>
      </c>
      <c r="C43" s="2"/>
      <c r="D43" s="11">
        <v>12</v>
      </c>
      <c r="E43" s="11">
        <v>280741</v>
      </c>
      <c r="F43" s="11">
        <v>2</v>
      </c>
      <c r="G43" s="11">
        <f>33593886/1000</f>
        <v>33593.886</v>
      </c>
      <c r="H43" s="11">
        <f t="shared" si="0"/>
        <v>14</v>
      </c>
      <c r="I43" s="11">
        <f t="shared" si="1"/>
        <v>314334.886</v>
      </c>
      <c r="J43" s="2"/>
      <c r="N43" s="1"/>
    </row>
    <row r="44" spans="1:14" ht="12.75">
      <c r="A44" s="2"/>
      <c r="B44" s="4" t="s">
        <v>45</v>
      </c>
      <c r="C44" s="2"/>
      <c r="D44" s="11">
        <v>7</v>
      </c>
      <c r="E44" s="11">
        <v>154597</v>
      </c>
      <c r="F44" s="11">
        <v>2</v>
      </c>
      <c r="G44" s="11">
        <f>31633710/1000</f>
        <v>31633.71</v>
      </c>
      <c r="H44" s="11">
        <f t="shared" si="0"/>
        <v>9</v>
      </c>
      <c r="I44" s="11">
        <f t="shared" si="1"/>
        <v>186230.71</v>
      </c>
      <c r="J44" s="2"/>
      <c r="N44" s="1"/>
    </row>
    <row r="45" spans="1:14" ht="12.75">
      <c r="A45" s="2"/>
      <c r="B45" s="4" t="s">
        <v>46</v>
      </c>
      <c r="C45" s="2"/>
      <c r="D45" s="11">
        <v>10</v>
      </c>
      <c r="E45" s="11">
        <v>281466</v>
      </c>
      <c r="F45" s="11">
        <v>5</v>
      </c>
      <c r="G45" s="11">
        <f>159791361/1000</f>
        <v>159791.361</v>
      </c>
      <c r="H45" s="11">
        <f t="shared" si="0"/>
        <v>15</v>
      </c>
      <c r="I45" s="11">
        <f t="shared" si="1"/>
        <v>441257.36100000003</v>
      </c>
      <c r="J45" s="2"/>
      <c r="K45" s="1"/>
      <c r="N45" s="1"/>
    </row>
    <row r="46" spans="1:14" ht="12.75">
      <c r="A46" s="2"/>
      <c r="B46" s="4" t="s">
        <v>47</v>
      </c>
      <c r="C46" s="2"/>
      <c r="D46" s="11">
        <v>3</v>
      </c>
      <c r="E46" s="11">
        <v>82578</v>
      </c>
      <c r="F46" s="11">
        <v>3</v>
      </c>
      <c r="G46" s="11">
        <f>57973775/1000</f>
        <v>57973.775</v>
      </c>
      <c r="H46" s="11">
        <f t="shared" si="0"/>
        <v>6</v>
      </c>
      <c r="I46" s="11">
        <f t="shared" si="1"/>
        <v>140551.775</v>
      </c>
      <c r="J46" s="2"/>
      <c r="N46" s="1"/>
    </row>
    <row r="47" spans="1:14" ht="12.75">
      <c r="A47" s="2"/>
      <c r="B47" s="4" t="s">
        <v>48</v>
      </c>
      <c r="C47" s="2"/>
      <c r="D47" s="11">
        <v>13</v>
      </c>
      <c r="E47" s="11">
        <v>457836</v>
      </c>
      <c r="F47" s="11">
        <v>1</v>
      </c>
      <c r="G47" s="11">
        <f>39578752/1000</f>
        <v>39578.752</v>
      </c>
      <c r="H47" s="11">
        <f t="shared" si="0"/>
        <v>14</v>
      </c>
      <c r="I47" s="11">
        <f t="shared" si="1"/>
        <v>497414.752</v>
      </c>
      <c r="J47" s="2"/>
      <c r="K47" s="1"/>
      <c r="N47" s="1"/>
    </row>
    <row r="48" spans="1:14" ht="12.75">
      <c r="A48" s="2"/>
      <c r="B48" s="4" t="s">
        <v>49</v>
      </c>
      <c r="C48" s="2"/>
      <c r="D48" s="11">
        <v>6</v>
      </c>
      <c r="E48" s="11">
        <v>119288</v>
      </c>
      <c r="F48" s="11">
        <v>2</v>
      </c>
      <c r="G48" s="11">
        <f>38772366/1000</f>
        <v>38772.366</v>
      </c>
      <c r="H48" s="11">
        <f t="shared" si="0"/>
        <v>8</v>
      </c>
      <c r="I48" s="11">
        <f t="shared" si="1"/>
        <v>158060.366</v>
      </c>
      <c r="J48" s="2"/>
      <c r="K48" s="1"/>
      <c r="N48" s="1"/>
    </row>
    <row r="49" spans="1:14" ht="12.75">
      <c r="A49" s="2"/>
      <c r="B49" s="4" t="s">
        <v>50</v>
      </c>
      <c r="C49" s="2"/>
      <c r="D49" s="11">
        <v>7</v>
      </c>
      <c r="E49" s="11">
        <v>216997</v>
      </c>
      <c r="F49" s="11">
        <v>3</v>
      </c>
      <c r="G49" s="11">
        <f>35223517/1000</f>
        <v>35223.517</v>
      </c>
      <c r="H49" s="11">
        <f t="shared" si="0"/>
        <v>10</v>
      </c>
      <c r="I49" s="11">
        <f t="shared" si="1"/>
        <v>252220.517</v>
      </c>
      <c r="J49" s="2"/>
      <c r="K49" s="1"/>
      <c r="N49" s="1"/>
    </row>
    <row r="50" spans="1:14" ht="12.75">
      <c r="A50" s="2"/>
      <c r="B50" s="8"/>
      <c r="C50" s="8"/>
      <c r="D50" s="8"/>
      <c r="E50" s="9"/>
      <c r="F50" s="8"/>
      <c r="G50" s="8"/>
      <c r="H50" s="8"/>
      <c r="I50" s="8"/>
      <c r="J50" s="8"/>
      <c r="K50" s="1"/>
      <c r="N50" s="1"/>
    </row>
    <row r="51" spans="1:10" ht="12.75">
      <c r="A51" s="4"/>
      <c r="B51" s="2"/>
      <c r="C51" s="2"/>
      <c r="D51" s="2"/>
      <c r="E51" s="2"/>
      <c r="F51" s="2"/>
      <c r="G51" s="2"/>
      <c r="H51" s="2"/>
      <c r="I51" s="2"/>
      <c r="J51" s="2"/>
    </row>
    <row r="52" spans="1:14" ht="12.75">
      <c r="A52" s="4" t="s">
        <v>51</v>
      </c>
      <c r="B52" s="2"/>
      <c r="C52" s="2"/>
      <c r="D52" s="2"/>
      <c r="E52" s="6"/>
      <c r="F52" s="2"/>
      <c r="G52" s="2"/>
      <c r="H52" s="2"/>
      <c r="I52" s="2"/>
      <c r="J52" s="2"/>
      <c r="K52" s="1"/>
      <c r="N52" s="1"/>
    </row>
    <row r="53" spans="1:14" ht="12.75">
      <c r="A53" s="2"/>
      <c r="B53" s="2"/>
      <c r="C53" s="2"/>
      <c r="D53" s="2"/>
      <c r="E53" s="5"/>
      <c r="F53" s="2"/>
      <c r="G53" s="5"/>
      <c r="H53" s="5"/>
      <c r="I53" s="2"/>
      <c r="J53" s="2"/>
      <c r="K53" s="1"/>
      <c r="N53" s="1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N54" s="1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N55" s="1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N56" s="1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N57" s="1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N58" s="1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1"/>
      <c r="N59" s="1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N60" s="1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1"/>
      <c r="N61" s="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1"/>
      <c r="N62" s="1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"/>
      <c r="N63" s="1"/>
    </row>
    <row r="64" spans="1:14" ht="12.75">
      <c r="A64" s="2"/>
      <c r="B64" s="2"/>
      <c r="C64" s="2"/>
      <c r="D64" s="2"/>
      <c r="E64" s="5"/>
      <c r="F64" s="2"/>
      <c r="G64" s="2"/>
      <c r="H64" s="2"/>
      <c r="I64" s="2"/>
      <c r="J64" s="2"/>
      <c r="K64" s="1"/>
      <c r="N64" s="1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"/>
      <c r="N65" s="1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"/>
      <c r="N66" s="1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1"/>
      <c r="N67" s="1"/>
    </row>
    <row r="68" spans="1:14" ht="12.75">
      <c r="A68" s="2"/>
      <c r="B68" s="2"/>
      <c r="C68" s="2"/>
      <c r="D68" s="2"/>
      <c r="E68" s="5"/>
      <c r="F68" s="2"/>
      <c r="G68" s="2"/>
      <c r="H68" s="2"/>
      <c r="I68" s="2"/>
      <c r="J68" s="2"/>
      <c r="K68" s="1"/>
      <c r="N68" s="1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1"/>
      <c r="N69" s="1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1"/>
      <c r="N70" s="1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N71" s="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1"/>
      <c r="N72" s="1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N73" s="1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1"/>
      <c r="N74" s="1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N75" s="1"/>
    </row>
    <row r="76" spans="1:14" ht="12.75">
      <c r="A76" s="2"/>
      <c r="B76" s="2"/>
      <c r="C76" s="2"/>
      <c r="D76" s="2"/>
      <c r="E76" s="5"/>
      <c r="F76" s="2"/>
      <c r="G76" s="2"/>
      <c r="H76" s="2"/>
      <c r="I76" s="2"/>
      <c r="J76" s="2"/>
      <c r="K76" s="1"/>
      <c r="N76" s="1"/>
    </row>
    <row r="77" ht="12">
      <c r="N77" s="1"/>
    </row>
    <row r="78" spans="11:14" ht="12">
      <c r="K78" s="1"/>
      <c r="N78" s="1"/>
    </row>
    <row r="79" ht="12">
      <c r="N79" s="1"/>
    </row>
    <row r="80" spans="11:14" ht="12">
      <c r="K80" s="1"/>
      <c r="N80" s="1"/>
    </row>
    <row r="81" spans="11:14" ht="12">
      <c r="K81" s="1"/>
      <c r="N81" s="1"/>
    </row>
    <row r="82" spans="11:14" ht="12">
      <c r="K82" s="1"/>
      <c r="N82" s="1"/>
    </row>
    <row r="83" spans="11:14" ht="12">
      <c r="K83" s="1"/>
      <c r="N83" s="1"/>
    </row>
    <row r="84" spans="11:14" ht="12">
      <c r="K84" s="1"/>
      <c r="N84" s="1"/>
    </row>
    <row r="85" ht="12">
      <c r="N85" s="1"/>
    </row>
    <row r="86" spans="11:14" ht="12">
      <c r="K86" s="1"/>
      <c r="N86" s="1"/>
    </row>
    <row r="87" ht="12">
      <c r="N87" s="1"/>
    </row>
    <row r="88" spans="11:14" ht="12">
      <c r="K88" s="1"/>
      <c r="N88" s="1"/>
    </row>
    <row r="89" spans="5:14" ht="12">
      <c r="E89" s="1"/>
      <c r="K89" s="1"/>
      <c r="N89" s="1"/>
    </row>
    <row r="90" spans="5:14" ht="12">
      <c r="E90" s="1"/>
      <c r="K90" s="1"/>
      <c r="N90" s="1"/>
    </row>
    <row r="91" spans="11:14" ht="12">
      <c r="K91" s="1"/>
      <c r="N91" s="1"/>
    </row>
    <row r="92" ht="12">
      <c r="N92" s="1"/>
    </row>
    <row r="93" ht="12">
      <c r="N93" s="1"/>
    </row>
    <row r="94" spans="11:14" ht="12">
      <c r="K94" s="1"/>
      <c r="N94" s="1"/>
    </row>
    <row r="95" spans="11:14" ht="12">
      <c r="K95" s="1"/>
      <c r="N95" s="1"/>
    </row>
    <row r="96" ht="12">
      <c r="N96" s="1"/>
    </row>
    <row r="97" spans="11:14" ht="12">
      <c r="K97" s="1"/>
      <c r="N97" s="1"/>
    </row>
    <row r="98" ht="12">
      <c r="N98" s="1"/>
    </row>
    <row r="99" spans="11:14" ht="12">
      <c r="K99" s="1"/>
      <c r="N99" s="1"/>
    </row>
    <row r="100" spans="11:14" ht="12">
      <c r="K100" s="1"/>
      <c r="N100" s="1"/>
    </row>
    <row r="101" spans="11:14" ht="12">
      <c r="K101" s="1"/>
      <c r="N101" s="1"/>
    </row>
    <row r="102" spans="5:14" ht="12">
      <c r="E102" s="1"/>
      <c r="K102" s="1"/>
      <c r="N102" s="1"/>
    </row>
    <row r="103" spans="11:14" ht="12">
      <c r="K103" s="1"/>
      <c r="N103" s="1"/>
    </row>
    <row r="104" spans="11:14" ht="12">
      <c r="K104" s="1"/>
      <c r="N104" s="1"/>
    </row>
    <row r="105" spans="11:14" ht="12">
      <c r="K105" s="1"/>
      <c r="N105" s="1"/>
    </row>
    <row r="106" spans="11:14" ht="12">
      <c r="K106" s="1"/>
      <c r="N106" s="1"/>
    </row>
    <row r="107" ht="12">
      <c r="N107" s="1"/>
    </row>
    <row r="108" spans="11:14" ht="12">
      <c r="K108" s="1"/>
      <c r="N108" s="1"/>
    </row>
    <row r="109" ht="12">
      <c r="N109" s="1"/>
    </row>
    <row r="110" spans="11:14" ht="12">
      <c r="K110" s="1"/>
      <c r="N110" s="1"/>
    </row>
    <row r="111" spans="11:14" ht="12">
      <c r="K111" s="1"/>
      <c r="N111" s="1"/>
    </row>
    <row r="112" spans="11:14" ht="12">
      <c r="K112" s="1"/>
      <c r="N112" s="1"/>
    </row>
    <row r="113" spans="11:14" ht="12">
      <c r="K113" s="1"/>
      <c r="N113" s="1"/>
    </row>
    <row r="114" spans="11:14" ht="12">
      <c r="K114" s="1"/>
      <c r="N114" s="1"/>
    </row>
    <row r="115" spans="11:14" ht="12">
      <c r="K115" s="1"/>
      <c r="N115" s="1"/>
    </row>
    <row r="116" spans="5:14" ht="12">
      <c r="E116" s="1"/>
      <c r="K116" s="1"/>
      <c r="N116" s="1"/>
    </row>
    <row r="117" spans="11:14" ht="12">
      <c r="K117" s="1"/>
      <c r="N117" s="1"/>
    </row>
    <row r="118" spans="11:14" ht="12">
      <c r="K118" s="1"/>
      <c r="N118" s="1"/>
    </row>
    <row r="119" spans="11:14" ht="12">
      <c r="K119" s="1"/>
      <c r="N119" s="1"/>
    </row>
    <row r="120" spans="11:14" ht="12">
      <c r="K120" s="1"/>
      <c r="N120" s="1"/>
    </row>
    <row r="121" spans="11:14" ht="12">
      <c r="K121" s="1"/>
      <c r="N121" s="1"/>
    </row>
    <row r="122" ht="12">
      <c r="N122" s="1"/>
    </row>
    <row r="123" spans="11:14" ht="12">
      <c r="K123" s="1"/>
      <c r="N123" s="1"/>
    </row>
    <row r="124" ht="12">
      <c r="N124" s="1"/>
    </row>
    <row r="125" spans="5:14" ht="12">
      <c r="E125" s="1"/>
      <c r="K125" s="1"/>
      <c r="N125" s="1"/>
    </row>
    <row r="126" ht="12">
      <c r="K126" s="1"/>
    </row>
    <row r="127" spans="11:14" ht="12">
      <c r="K127" s="1"/>
      <c r="N127" s="1"/>
    </row>
    <row r="128" spans="11:14" ht="12">
      <c r="K128" s="1"/>
      <c r="N128" s="1"/>
    </row>
    <row r="129" spans="11:14" ht="12">
      <c r="K129" s="1"/>
      <c r="N129" s="1"/>
    </row>
    <row r="130" spans="11:14" ht="12">
      <c r="K130" s="1"/>
      <c r="N130" s="1"/>
    </row>
    <row r="131" spans="11:14" ht="12">
      <c r="K131" s="1"/>
      <c r="N131" s="1"/>
    </row>
    <row r="132" ht="12">
      <c r="N132" s="1"/>
    </row>
    <row r="133" spans="11:14" ht="12">
      <c r="K133" s="1"/>
      <c r="N133" s="1"/>
    </row>
    <row r="134" spans="5:14" ht="12">
      <c r="E134" s="1"/>
      <c r="N134" s="1"/>
    </row>
    <row r="135" spans="11:14" ht="12">
      <c r="K135" s="1"/>
      <c r="N135" s="1"/>
    </row>
    <row r="136" spans="11:14" ht="12">
      <c r="K136" s="1"/>
      <c r="N136" s="1"/>
    </row>
    <row r="137" spans="11:14" ht="12">
      <c r="K137" s="1"/>
      <c r="N137" s="1"/>
    </row>
    <row r="138" spans="11:14" ht="12">
      <c r="K138" s="1"/>
      <c r="N138" s="1"/>
    </row>
    <row r="139" spans="11:14" ht="12">
      <c r="K139" s="1"/>
      <c r="N139" s="1"/>
    </row>
    <row r="140" ht="12">
      <c r="N140" s="1"/>
    </row>
    <row r="141" ht="12">
      <c r="N141" s="1"/>
    </row>
    <row r="142" spans="5:14" ht="12">
      <c r="E142" s="1"/>
      <c r="N142" s="1"/>
    </row>
    <row r="143" spans="11:14" ht="12">
      <c r="K143" s="1"/>
      <c r="N143" s="1"/>
    </row>
    <row r="144" spans="11:14" ht="12">
      <c r="K144" s="1"/>
      <c r="N144" s="1"/>
    </row>
    <row r="145" spans="11:14" ht="12">
      <c r="K145" s="1"/>
      <c r="N145" s="1"/>
    </row>
    <row r="146" spans="11:14" ht="12">
      <c r="K146" s="1"/>
      <c r="N146" s="1"/>
    </row>
    <row r="147" spans="11:14" ht="12">
      <c r="K147" s="1"/>
      <c r="N147" s="1"/>
    </row>
    <row r="148" ht="12">
      <c r="N148" s="1"/>
    </row>
    <row r="149" spans="11:14" ht="12">
      <c r="K149" s="1"/>
      <c r="N149" s="1"/>
    </row>
    <row r="150" ht="12">
      <c r="N150" s="1"/>
    </row>
    <row r="151" spans="11:14" ht="12">
      <c r="K151" s="1"/>
      <c r="N151" s="1"/>
    </row>
    <row r="152" spans="11:14" ht="12">
      <c r="K152" s="1"/>
      <c r="N152" s="1"/>
    </row>
    <row r="153" spans="11:14" ht="12">
      <c r="K153" s="1"/>
      <c r="N153" s="1"/>
    </row>
    <row r="154" ht="12">
      <c r="N154" s="1"/>
    </row>
    <row r="155" spans="11:14" ht="12">
      <c r="K155" s="1"/>
      <c r="N155" s="1"/>
    </row>
    <row r="156" spans="5:14" ht="12">
      <c r="E156" s="1"/>
      <c r="N156" s="1"/>
    </row>
    <row r="157" spans="11:14" ht="12">
      <c r="K157" s="1"/>
      <c r="N157" s="1"/>
    </row>
    <row r="158" spans="11:14" ht="12">
      <c r="K158" s="1"/>
      <c r="N158" s="1"/>
    </row>
    <row r="159" spans="11:14" ht="12">
      <c r="K159" s="1"/>
      <c r="N159" s="1"/>
    </row>
    <row r="160" spans="11:14" ht="12">
      <c r="K160" s="1"/>
      <c r="N160" s="1"/>
    </row>
    <row r="161" spans="11:14" ht="12">
      <c r="K161" s="1"/>
      <c r="N161" s="1"/>
    </row>
    <row r="162" spans="5:14" ht="12">
      <c r="E162" s="1"/>
      <c r="K162" s="1"/>
      <c r="N162" s="1"/>
    </row>
    <row r="163" spans="11:14" ht="12">
      <c r="K163" s="1"/>
      <c r="N163" s="1"/>
    </row>
    <row r="164" spans="11:14" ht="12">
      <c r="K164" s="1"/>
      <c r="N164" s="1"/>
    </row>
    <row r="165" spans="11:14" ht="12">
      <c r="K165" s="1"/>
      <c r="N165" s="1"/>
    </row>
    <row r="166" spans="11:14" ht="12">
      <c r="K166" s="1"/>
      <c r="N166" s="1"/>
    </row>
    <row r="167" spans="11:14" ht="12">
      <c r="K167" s="1"/>
      <c r="N167" s="1"/>
    </row>
    <row r="168" spans="5:14" ht="12">
      <c r="E168" s="1"/>
      <c r="K168" s="1"/>
      <c r="N168" s="1"/>
    </row>
    <row r="169" spans="11:14" ht="12">
      <c r="K169" s="1"/>
      <c r="N169" s="1"/>
    </row>
    <row r="170" ht="12">
      <c r="N170" s="1"/>
    </row>
    <row r="171" spans="11:14" ht="12">
      <c r="K171" s="1"/>
      <c r="N171" s="1"/>
    </row>
    <row r="172" ht="12">
      <c r="N172" s="1"/>
    </row>
    <row r="173" spans="11:14" ht="12">
      <c r="K173" s="1"/>
      <c r="N173" s="1"/>
    </row>
    <row r="174" spans="11:14" ht="12">
      <c r="K174" s="1"/>
      <c r="N174" s="1"/>
    </row>
    <row r="175" spans="11:14" ht="12">
      <c r="K175" s="1"/>
      <c r="N175" s="1"/>
    </row>
    <row r="176" spans="5:14" ht="12">
      <c r="E176" s="1"/>
      <c r="K176" s="1"/>
      <c r="N176" s="1"/>
    </row>
    <row r="177" spans="11:14" ht="12">
      <c r="K177" s="1"/>
      <c r="N177" s="1"/>
    </row>
    <row r="178" spans="11:14" ht="12">
      <c r="K178" s="1"/>
      <c r="N178" s="1"/>
    </row>
    <row r="179" ht="12">
      <c r="N179" s="1"/>
    </row>
    <row r="180" spans="11:14" ht="12">
      <c r="K180" s="1"/>
      <c r="N180" s="1"/>
    </row>
    <row r="181" ht="12">
      <c r="N181" s="1"/>
    </row>
    <row r="182" spans="11:14" ht="12">
      <c r="K182" s="1"/>
      <c r="N182" s="1"/>
    </row>
    <row r="183" spans="11:14" ht="12">
      <c r="K183" s="1"/>
      <c r="N183" s="1"/>
    </row>
    <row r="184" spans="11:14" ht="12">
      <c r="K184" s="1"/>
      <c r="N184" s="1"/>
    </row>
    <row r="185" spans="11:14" ht="12">
      <c r="K185" s="1"/>
      <c r="N185" s="1"/>
    </row>
    <row r="186" spans="11:14" ht="12">
      <c r="K186" s="1"/>
      <c r="N186" s="1"/>
    </row>
    <row r="187" spans="11:14" ht="12">
      <c r="K187" s="1"/>
      <c r="N187" s="1"/>
    </row>
    <row r="188" spans="5:14" ht="12">
      <c r="E188" s="1"/>
      <c r="K188" s="1"/>
      <c r="N188" s="1"/>
    </row>
    <row r="189" spans="11:14" ht="12">
      <c r="K189" s="1"/>
      <c r="N189" s="1"/>
    </row>
    <row r="190" spans="11:14" ht="12">
      <c r="K190" s="1"/>
      <c r="N190" s="1"/>
    </row>
    <row r="191" spans="11:14" ht="12">
      <c r="K191" s="1"/>
      <c r="N191" s="1"/>
    </row>
    <row r="192" spans="11:14" ht="12">
      <c r="K192" s="1"/>
      <c r="N192" s="1"/>
    </row>
    <row r="193" spans="11:14" ht="12">
      <c r="K193" s="1"/>
      <c r="N193" s="1"/>
    </row>
    <row r="194" spans="11:14" ht="12">
      <c r="K194" s="1"/>
      <c r="N194" s="1"/>
    </row>
    <row r="195" ht="12">
      <c r="N195" s="1"/>
    </row>
    <row r="196" spans="11:14" ht="12">
      <c r="K196" s="1"/>
      <c r="N196" s="1"/>
    </row>
    <row r="197" ht="12">
      <c r="N197" s="1"/>
    </row>
    <row r="198" spans="11:14" ht="12">
      <c r="K198" s="1"/>
      <c r="N198" s="1"/>
    </row>
    <row r="199" spans="5:14" ht="12">
      <c r="E199" s="1"/>
      <c r="K199" s="1"/>
      <c r="N199" s="1"/>
    </row>
    <row r="200" spans="11:14" ht="12">
      <c r="K200" s="1"/>
      <c r="N200" s="1"/>
    </row>
    <row r="201" ht="12">
      <c r="K201" s="1"/>
    </row>
    <row r="202" spans="11:14" ht="12">
      <c r="K202" s="1"/>
      <c r="N202" s="1"/>
    </row>
    <row r="203" spans="5:14" ht="12">
      <c r="E203" s="1"/>
      <c r="K203" s="1"/>
      <c r="N203" s="1"/>
    </row>
    <row r="204" spans="11:14" ht="12">
      <c r="K204" s="1"/>
      <c r="N204" s="1"/>
    </row>
    <row r="205" spans="11:14" ht="12">
      <c r="K205" s="1"/>
      <c r="N205" s="1"/>
    </row>
    <row r="206" spans="11:14" ht="12">
      <c r="K206" s="1"/>
      <c r="N206" s="1"/>
    </row>
    <row r="207" spans="11:14" ht="12">
      <c r="K207" s="1"/>
      <c r="N207" s="1"/>
    </row>
    <row r="208" spans="11:14" ht="12">
      <c r="K208" s="1"/>
      <c r="N208" s="1"/>
    </row>
    <row r="209" spans="5:14" ht="12">
      <c r="E209" s="1"/>
      <c r="N209" s="1"/>
    </row>
    <row r="210" spans="11:14" ht="12">
      <c r="K210" s="1"/>
      <c r="N210" s="1"/>
    </row>
    <row r="211" ht="12">
      <c r="N211" s="1"/>
    </row>
    <row r="212" spans="11:14" ht="12">
      <c r="K212" s="1"/>
      <c r="N212" s="1"/>
    </row>
    <row r="213" spans="11:14" ht="12">
      <c r="K213" s="1"/>
      <c r="N213" s="1"/>
    </row>
    <row r="214" spans="11:14" ht="12">
      <c r="K214" s="1"/>
      <c r="N214" s="1"/>
    </row>
    <row r="215" spans="11:14" ht="12">
      <c r="K215" s="1"/>
      <c r="N215" s="1"/>
    </row>
    <row r="216" spans="5:14" ht="12">
      <c r="E216" s="1"/>
      <c r="K216" s="1"/>
      <c r="N216" s="1"/>
    </row>
    <row r="217" spans="11:14" ht="12">
      <c r="K217" s="1"/>
      <c r="N217" s="1"/>
    </row>
    <row r="218" spans="11:14" ht="12">
      <c r="K218" s="1"/>
      <c r="N218" s="1"/>
    </row>
    <row r="219" spans="11:14" ht="12">
      <c r="K219" s="1"/>
      <c r="N219" s="1"/>
    </row>
    <row r="220" ht="12">
      <c r="K220" s="1"/>
    </row>
    <row r="221" spans="11:14" ht="12">
      <c r="K221" s="1"/>
      <c r="N221" s="1"/>
    </row>
    <row r="222" ht="12">
      <c r="K222" s="1"/>
    </row>
    <row r="223" spans="11:14" ht="12">
      <c r="K223" s="1"/>
      <c r="N223" s="1"/>
    </row>
    <row r="224" spans="11:14" ht="12">
      <c r="K224" s="1"/>
      <c r="N224" s="1"/>
    </row>
    <row r="225" spans="5:14" ht="12">
      <c r="E225" s="1"/>
      <c r="N225" s="1"/>
    </row>
    <row r="226" spans="11:14" ht="12">
      <c r="K226" s="1"/>
      <c r="N226" s="1"/>
    </row>
    <row r="227" ht="12">
      <c r="N227" s="1"/>
    </row>
    <row r="228" ht="12">
      <c r="K228" s="1"/>
    </row>
    <row r="229" ht="12">
      <c r="K229" s="1"/>
    </row>
    <row r="230" spans="11:14" ht="12">
      <c r="K230" s="1"/>
      <c r="N230" s="1"/>
    </row>
    <row r="231" spans="11:14" ht="12">
      <c r="K231" s="1"/>
      <c r="N231" s="1"/>
    </row>
    <row r="232" spans="11:14" ht="12">
      <c r="K232" s="1"/>
      <c r="N232" s="1"/>
    </row>
    <row r="233" spans="11:14" ht="12">
      <c r="K233" s="1"/>
      <c r="N233" s="1"/>
    </row>
    <row r="234" spans="11:14" ht="12">
      <c r="K234" s="1"/>
      <c r="N234" s="1"/>
    </row>
    <row r="235" spans="11:14" ht="12">
      <c r="K235" s="1"/>
      <c r="N235" s="1"/>
    </row>
    <row r="236" ht="12">
      <c r="N236" s="1"/>
    </row>
    <row r="237" spans="11:14" ht="12">
      <c r="K237" s="1"/>
      <c r="N237" s="1"/>
    </row>
    <row r="238" spans="5:14" ht="12">
      <c r="E238" s="1"/>
      <c r="K238" s="1"/>
      <c r="N238" s="1"/>
    </row>
    <row r="239" spans="11:14" ht="12">
      <c r="K239" s="1"/>
      <c r="N239" s="1"/>
    </row>
    <row r="240" spans="11:14" ht="12">
      <c r="K240" s="1"/>
      <c r="N240" s="1"/>
    </row>
    <row r="241" spans="11:14" ht="12">
      <c r="K241" s="1"/>
      <c r="N241" s="1"/>
    </row>
    <row r="242" spans="11:14" ht="12">
      <c r="K242" s="1"/>
      <c r="N242" s="1"/>
    </row>
    <row r="243" spans="11:14" ht="12">
      <c r="K243" s="1"/>
      <c r="N243" s="1"/>
    </row>
    <row r="244" spans="11:14" ht="12">
      <c r="K244" s="1"/>
      <c r="N244" s="1"/>
    </row>
    <row r="245" spans="11:14" ht="12">
      <c r="K245" s="1"/>
      <c r="N245" s="1"/>
    </row>
    <row r="246" spans="5:14" ht="12">
      <c r="E246" s="1"/>
      <c r="K246" s="1"/>
      <c r="N246" s="1"/>
    </row>
    <row r="247" spans="11:14" ht="12">
      <c r="K247" s="1"/>
      <c r="N247" s="1"/>
    </row>
    <row r="249" spans="11:14" ht="12">
      <c r="K249" s="1"/>
      <c r="N249" s="1"/>
    </row>
    <row r="250" ht="12">
      <c r="N250" s="1"/>
    </row>
    <row r="251" ht="12">
      <c r="K251" s="1"/>
    </row>
    <row r="252" spans="11:14" ht="12">
      <c r="K252" s="1"/>
      <c r="N252" s="1"/>
    </row>
    <row r="253" spans="11:14" ht="12">
      <c r="K253" s="1"/>
      <c r="N253" s="1"/>
    </row>
    <row r="254" spans="11:14" ht="12">
      <c r="K254" s="1"/>
      <c r="N254" s="1"/>
    </row>
    <row r="255" spans="11:14" ht="12">
      <c r="K255" s="1"/>
      <c r="N255" s="1"/>
    </row>
    <row r="256" spans="11:14" ht="12">
      <c r="K256" s="1"/>
      <c r="N256" s="1"/>
    </row>
    <row r="257" spans="5:14" ht="12">
      <c r="E257" s="1"/>
      <c r="K257" s="1"/>
      <c r="N257" s="1"/>
    </row>
    <row r="258" spans="11:14" ht="12">
      <c r="K258" s="1"/>
      <c r="N258" s="1"/>
    </row>
    <row r="259" spans="11:14" ht="12">
      <c r="K259" s="1"/>
      <c r="N259" s="1"/>
    </row>
    <row r="260" spans="11:14" ht="12">
      <c r="K260" s="1"/>
      <c r="N260" s="1"/>
    </row>
    <row r="261" spans="5:14" ht="12">
      <c r="E261" s="1"/>
      <c r="K261" s="1"/>
      <c r="N261" s="1"/>
    </row>
    <row r="262" spans="11:14" ht="12">
      <c r="K262" s="1"/>
      <c r="N262" s="1"/>
    </row>
    <row r="263" spans="11:14" ht="12">
      <c r="K263" s="1"/>
      <c r="N263" s="1"/>
    </row>
    <row r="264" ht="12">
      <c r="N264" s="1"/>
    </row>
    <row r="265" spans="11:14" ht="12">
      <c r="K265" s="1"/>
      <c r="N265" s="1"/>
    </row>
    <row r="266" ht="12">
      <c r="N266" s="1"/>
    </row>
    <row r="267" spans="11:14" ht="12">
      <c r="K267" s="1"/>
      <c r="N267" s="1"/>
    </row>
    <row r="268" spans="11:14" ht="12">
      <c r="K268" s="1"/>
      <c r="N268" s="1"/>
    </row>
    <row r="269" spans="11:14" ht="12">
      <c r="K269" s="1"/>
      <c r="N269" s="1"/>
    </row>
    <row r="270" spans="11:14" ht="12">
      <c r="K270" s="1"/>
      <c r="N270" s="1"/>
    </row>
    <row r="271" spans="11:14" ht="12">
      <c r="K271" s="1"/>
      <c r="N271" s="1"/>
    </row>
    <row r="272" spans="11:14" ht="12">
      <c r="K272" s="1"/>
      <c r="N272" s="1"/>
    </row>
    <row r="273" spans="11:14" ht="12">
      <c r="K273" s="1"/>
      <c r="N273" s="1"/>
    </row>
    <row r="274" ht="12">
      <c r="N274" s="1"/>
    </row>
    <row r="275" spans="5:14" ht="12">
      <c r="E275" s="1"/>
      <c r="K275" s="1"/>
      <c r="N275" s="1"/>
    </row>
    <row r="276" ht="12">
      <c r="N276" s="1"/>
    </row>
    <row r="277" spans="11:14" ht="12">
      <c r="K277" s="1"/>
      <c r="N277" s="1"/>
    </row>
    <row r="278" spans="11:14" ht="12">
      <c r="K278" s="1"/>
      <c r="N278" s="1"/>
    </row>
    <row r="279" spans="11:14" ht="12">
      <c r="K279" s="1"/>
      <c r="N279" s="1"/>
    </row>
    <row r="280" spans="11:14" ht="12">
      <c r="K280" s="1"/>
      <c r="N280" s="1"/>
    </row>
    <row r="281" spans="11:14" ht="12">
      <c r="K281" s="1"/>
      <c r="N281" s="1"/>
    </row>
    <row r="282" spans="5:11" ht="12">
      <c r="E282" s="1"/>
      <c r="K282" s="1"/>
    </row>
    <row r="283" spans="11:14" ht="12">
      <c r="K283" s="1"/>
      <c r="N283" s="1"/>
    </row>
    <row r="284" spans="11:14" ht="12">
      <c r="K284" s="1"/>
      <c r="N284" s="1"/>
    </row>
    <row r="285" spans="11:14" ht="12">
      <c r="K285" s="1"/>
      <c r="N285" s="1"/>
    </row>
    <row r="286" spans="11:14" ht="12">
      <c r="K286" s="1"/>
      <c r="N286" s="1"/>
    </row>
    <row r="287" spans="11:14" ht="12">
      <c r="K287" s="1"/>
      <c r="N287" s="1"/>
    </row>
    <row r="288" spans="11:14" ht="12">
      <c r="K288" s="1"/>
      <c r="N288" s="1"/>
    </row>
    <row r="289" spans="11:14" ht="12">
      <c r="K289" s="1"/>
      <c r="N289" s="1"/>
    </row>
    <row r="290" ht="12">
      <c r="E290" s="1"/>
    </row>
    <row r="291" spans="11:14" ht="12">
      <c r="K291" s="1"/>
      <c r="N291" s="1"/>
    </row>
    <row r="293" spans="11:14" ht="12">
      <c r="K293" s="1"/>
      <c r="N293" s="1"/>
    </row>
    <row r="294" spans="11:14" ht="12">
      <c r="K294" s="1"/>
      <c r="N294" s="1"/>
    </row>
    <row r="295" spans="11:14" ht="12">
      <c r="K295" s="1"/>
      <c r="N295" s="1"/>
    </row>
    <row r="296" spans="11:14" ht="12">
      <c r="K296" s="1"/>
      <c r="N296" s="1"/>
    </row>
    <row r="297" ht="12">
      <c r="K297" s="1"/>
    </row>
    <row r="298" ht="12">
      <c r="K298" s="1"/>
    </row>
    <row r="299" spans="11:14" ht="12">
      <c r="K299" s="1"/>
      <c r="N299" s="1"/>
    </row>
    <row r="300" spans="11:14" ht="12">
      <c r="K300" s="1"/>
      <c r="N300" s="1"/>
    </row>
    <row r="301" ht="12">
      <c r="K301" s="1"/>
    </row>
    <row r="302" spans="11:14" ht="12">
      <c r="K302" s="1"/>
      <c r="N302" s="1"/>
    </row>
    <row r="303" ht="12">
      <c r="K303" s="1"/>
    </row>
    <row r="304" spans="11:14" ht="12">
      <c r="K304" s="1"/>
      <c r="N304" s="1"/>
    </row>
    <row r="305" spans="11:14" ht="12">
      <c r="K305" s="1"/>
      <c r="N305" s="1"/>
    </row>
    <row r="306" spans="11:14" ht="12">
      <c r="K306" s="1"/>
      <c r="N306" s="1"/>
    </row>
    <row r="307" ht="12">
      <c r="N307" s="1"/>
    </row>
    <row r="308" spans="11:14" ht="12">
      <c r="K308" s="1"/>
      <c r="N308" s="1"/>
    </row>
    <row r="309" ht="12">
      <c r="N309" s="1"/>
    </row>
    <row r="310" spans="11:14" ht="12">
      <c r="K310" s="1"/>
      <c r="N310" s="1"/>
    </row>
    <row r="311" spans="11:14" ht="12">
      <c r="K311" s="1"/>
      <c r="N311" s="1"/>
    </row>
    <row r="312" ht="12">
      <c r="K312" s="1"/>
    </row>
    <row r="313" spans="11:14" ht="12">
      <c r="K313" s="1"/>
      <c r="N313" s="1"/>
    </row>
    <row r="314" spans="11:14" ht="12">
      <c r="K314" s="1"/>
      <c r="N314" s="1"/>
    </row>
    <row r="315" spans="11:14" ht="12">
      <c r="K315" s="1"/>
      <c r="N315" s="1"/>
    </row>
    <row r="316" spans="11:14" ht="12">
      <c r="K316" s="1"/>
      <c r="N316" s="1"/>
    </row>
    <row r="317" ht="12">
      <c r="N317" s="1"/>
    </row>
    <row r="318" spans="11:14" ht="12">
      <c r="K318" s="1"/>
      <c r="N318" s="1"/>
    </row>
    <row r="319" ht="12">
      <c r="N319" s="1"/>
    </row>
    <row r="320" spans="11:14" ht="12">
      <c r="K320" s="1"/>
      <c r="N320" s="1"/>
    </row>
    <row r="321" spans="11:14" ht="12">
      <c r="K321" s="1"/>
      <c r="N321" s="1"/>
    </row>
    <row r="322" spans="11:14" ht="12">
      <c r="K322" s="1"/>
      <c r="N322" s="1"/>
    </row>
    <row r="323" spans="11:14" ht="12">
      <c r="K323" s="1"/>
      <c r="N323" s="1"/>
    </row>
    <row r="324" spans="11:14" ht="12">
      <c r="K324" s="1"/>
      <c r="N324" s="1"/>
    </row>
    <row r="325" spans="11:14" ht="12">
      <c r="K325" s="1"/>
      <c r="N325" s="1"/>
    </row>
    <row r="326" spans="11:14" ht="12">
      <c r="K326" s="1"/>
      <c r="N326" s="1"/>
    </row>
    <row r="327" spans="11:14" ht="12">
      <c r="K327" s="1"/>
      <c r="N327" s="1"/>
    </row>
    <row r="328" spans="11:14" ht="12">
      <c r="K328" s="1"/>
      <c r="N328" s="1"/>
    </row>
    <row r="329" spans="11:14" ht="12">
      <c r="K329" s="1"/>
      <c r="N329" s="1"/>
    </row>
    <row r="330" spans="11:14" ht="12">
      <c r="K330" s="1"/>
      <c r="N330" s="1"/>
    </row>
    <row r="331" spans="11:14" ht="12">
      <c r="K331" s="1"/>
      <c r="N331" s="1"/>
    </row>
    <row r="332" spans="11:14" ht="12">
      <c r="K332" s="1"/>
      <c r="N332" s="1"/>
    </row>
    <row r="333" ht="12">
      <c r="N333" s="1"/>
    </row>
    <row r="334" spans="11:14" ht="12">
      <c r="K334" s="1"/>
      <c r="N334" s="1"/>
    </row>
    <row r="335" ht="12">
      <c r="N335" s="1"/>
    </row>
    <row r="336" spans="11:14" ht="12">
      <c r="K336" s="1"/>
      <c r="N336" s="1"/>
    </row>
    <row r="337" spans="11:14" ht="12">
      <c r="K337" s="1"/>
      <c r="N337" s="1"/>
    </row>
    <row r="338" spans="11:14" ht="12">
      <c r="K338" s="1"/>
      <c r="N338" s="1"/>
    </row>
    <row r="339" spans="11:14" ht="12">
      <c r="K339" s="1"/>
      <c r="N339" s="1"/>
    </row>
    <row r="340" spans="11:14" ht="12">
      <c r="K340" s="1"/>
      <c r="N340" s="1"/>
    </row>
    <row r="341" spans="11:14" ht="12">
      <c r="K341" s="1"/>
      <c r="N341" s="1"/>
    </row>
    <row r="342" spans="11:14" ht="12">
      <c r="K342" s="1"/>
      <c r="N342" s="1"/>
    </row>
    <row r="343" ht="12">
      <c r="N343" s="1"/>
    </row>
    <row r="344" spans="11:14" ht="12">
      <c r="K344" s="1"/>
      <c r="N344" s="1"/>
    </row>
    <row r="345" ht="12">
      <c r="K345" s="1"/>
    </row>
    <row r="346" ht="12">
      <c r="K346" s="1"/>
    </row>
    <row r="347" ht="12">
      <c r="K347" s="1"/>
    </row>
    <row r="348" spans="11:14" ht="12">
      <c r="K348" s="1"/>
      <c r="N348" s="1"/>
    </row>
    <row r="349" spans="11:14" ht="12">
      <c r="K349" s="1"/>
      <c r="N349" s="1"/>
    </row>
    <row r="350" spans="11:14" ht="12">
      <c r="K350" s="1"/>
      <c r="N350" s="1"/>
    </row>
    <row r="351" spans="11:14" ht="12">
      <c r="K351" s="1"/>
      <c r="N351" s="1"/>
    </row>
    <row r="352" spans="11:14" ht="12">
      <c r="K352" s="1"/>
      <c r="N352" s="1"/>
    </row>
    <row r="353" spans="11:14" ht="12">
      <c r="K353" s="1"/>
      <c r="N353" s="1"/>
    </row>
    <row r="354" spans="11:14" ht="12">
      <c r="K354" s="1"/>
      <c r="N354" s="1"/>
    </row>
    <row r="355" spans="11:14" ht="12">
      <c r="K355" s="1"/>
      <c r="N355" s="1"/>
    </row>
    <row r="356" spans="11:14" ht="12">
      <c r="K356" s="1"/>
      <c r="N356" s="1"/>
    </row>
    <row r="357" spans="11:14" ht="12">
      <c r="K357" s="1"/>
      <c r="N357" s="1"/>
    </row>
    <row r="358" ht="12">
      <c r="N358" s="1"/>
    </row>
    <row r="359" spans="11:14" ht="12">
      <c r="K359" s="1"/>
      <c r="N359" s="1"/>
    </row>
    <row r="360" ht="12">
      <c r="N360" s="1"/>
    </row>
    <row r="361" spans="11:14" ht="12">
      <c r="K361" s="1"/>
      <c r="N361" s="1"/>
    </row>
    <row r="362" spans="11:14" ht="12">
      <c r="K362" s="1"/>
      <c r="N362" s="1"/>
    </row>
    <row r="363" spans="11:14" ht="12">
      <c r="K363" s="1"/>
      <c r="N363" s="1"/>
    </row>
    <row r="364" spans="11:14" ht="12">
      <c r="K364" s="1"/>
      <c r="N364" s="1"/>
    </row>
    <row r="365" spans="11:14" ht="12">
      <c r="K365" s="1"/>
      <c r="N365" s="1"/>
    </row>
    <row r="366" spans="11:14" ht="12">
      <c r="K366" s="1"/>
      <c r="N366" s="1"/>
    </row>
    <row r="367" spans="11:14" ht="12">
      <c r="K367" s="1"/>
      <c r="N367" s="1"/>
    </row>
    <row r="368" ht="12">
      <c r="N368" s="1"/>
    </row>
    <row r="369" spans="11:14" ht="12">
      <c r="K369" s="1"/>
      <c r="N369" s="1"/>
    </row>
    <row r="370" ht="12">
      <c r="N370" s="1"/>
    </row>
    <row r="371" spans="11:14" ht="12">
      <c r="K371" s="1"/>
      <c r="N371" s="1"/>
    </row>
    <row r="372" spans="11:14" ht="12">
      <c r="K372" s="1"/>
      <c r="N372" s="1"/>
    </row>
    <row r="373" spans="11:14" ht="12">
      <c r="K373" s="1"/>
      <c r="N373" s="1"/>
    </row>
    <row r="374" spans="11:14" ht="12">
      <c r="K374" s="1"/>
      <c r="N374" s="1"/>
    </row>
    <row r="375" spans="11:14" ht="12">
      <c r="K375" s="1"/>
      <c r="N375" s="1"/>
    </row>
    <row r="376" spans="11:14" ht="12">
      <c r="K376" s="1"/>
      <c r="N376" s="1"/>
    </row>
    <row r="377" spans="11:14" ht="12">
      <c r="K377" s="1"/>
      <c r="N377" s="1"/>
    </row>
    <row r="378" spans="11:14" ht="12">
      <c r="K378" s="1"/>
      <c r="N378" s="1"/>
    </row>
    <row r="379" spans="11:14" ht="12">
      <c r="K379" s="1"/>
      <c r="N379" s="1"/>
    </row>
    <row r="380" spans="11:14" ht="12">
      <c r="K380" s="1"/>
      <c r="N380" s="1"/>
    </row>
    <row r="381" spans="11:14" ht="12">
      <c r="K381" s="1"/>
      <c r="N381" s="1"/>
    </row>
    <row r="382" spans="11:14" ht="12">
      <c r="K382" s="1"/>
      <c r="N382" s="1"/>
    </row>
    <row r="383" spans="11:14" ht="12">
      <c r="K383" s="1"/>
      <c r="N383" s="1"/>
    </row>
    <row r="384" ht="12">
      <c r="N384" s="1"/>
    </row>
    <row r="385" spans="11:14" ht="12">
      <c r="K385" s="1"/>
      <c r="N385" s="1"/>
    </row>
    <row r="386" ht="12">
      <c r="N386" s="1"/>
    </row>
    <row r="387" spans="11:14" ht="12">
      <c r="K387" s="1"/>
      <c r="N387" s="1"/>
    </row>
    <row r="388" spans="11:14" ht="12">
      <c r="K388" s="1"/>
      <c r="N388" s="1"/>
    </row>
    <row r="389" spans="11:14" ht="12">
      <c r="K389" s="1"/>
      <c r="N389" s="1"/>
    </row>
    <row r="390" spans="11:14" ht="12">
      <c r="K390" s="1"/>
      <c r="N390" s="1"/>
    </row>
    <row r="391" spans="11:14" ht="12">
      <c r="K391" s="1"/>
      <c r="N391" s="1"/>
    </row>
    <row r="392" spans="11:14" ht="12">
      <c r="K392" s="1"/>
      <c r="N392" s="1"/>
    </row>
    <row r="393" spans="11:14" ht="12">
      <c r="K393" s="1"/>
      <c r="N393" s="1"/>
    </row>
  </sheetData>
  <mergeCells count="2">
    <mergeCell ref="B3:J3"/>
    <mergeCell ref="B5:J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2004-02-12T18:43:59Z</cp:lastPrinted>
  <dcterms:created xsi:type="dcterms:W3CDTF">2004-02-12T18:44:17Z</dcterms:created>
  <dcterms:modified xsi:type="dcterms:W3CDTF">2005-05-25T20:22:15Z</dcterms:modified>
  <cp:category/>
  <cp:version/>
  <cp:contentType/>
  <cp:contentStatus/>
</cp:coreProperties>
</file>