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36" sheetId="1" r:id="rId1"/>
  </sheets>
  <definedNames>
    <definedName name="\a">'CUAD1936'!$G$15</definedName>
    <definedName name="_Regression_Int" localSheetId="0" hidden="1">1</definedName>
    <definedName name="A_IMPRESIÓN_IM">'CUAD1936'!$A$1:$E$55</definedName>
    <definedName name="_xlnm.Print_Area" localSheetId="0">'CUAD1936'!$A$10:$I$153</definedName>
    <definedName name="Imprimir_área_IM" localSheetId="0">'CUAD1936'!$A$10:$I$151</definedName>
    <definedName name="Imprimir_títulos_IM" localSheetId="0">'CUAD1936'!$1:$9</definedName>
    <definedName name="_xlnm.Print_Titles" localSheetId="0">'CUAD1936'!$1:$9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<sst xmlns="http://schemas.openxmlformats.org/spreadsheetml/2006/main" count="139" uniqueCount="135">
  <si>
    <t xml:space="preserve"> </t>
  </si>
  <si>
    <t xml:space="preserve">  E  N  F  E  R  M  E  D  A  D  </t>
  </si>
  <si>
    <t>CASOS</t>
  </si>
  <si>
    <t>TASA (+)</t>
  </si>
  <si>
    <t>D. F.</t>
  </si>
  <si>
    <t>Entidades</t>
  </si>
  <si>
    <t>Nacional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</si>
  <si>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</si>
  <si>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</si>
  <si>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</si>
  <si>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</si>
  <si>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</si>
  <si>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</si>
  <si>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</si>
  <si>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</si>
  <si>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</si>
  <si>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</si>
  <si>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</si>
  <si>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</si>
  <si>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</si>
  <si>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</si>
  <si>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</si>
  <si>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</si>
  <si>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AMIBIASIS INTESTINAL</t>
  </si>
  <si>
    <t xml:space="preserve"> ABSCESO HEPATICO AMIBIANO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</si>
  <si>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</si>
  <si>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</si>
  <si>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</si>
  <si>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</si>
  <si>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OTRAS DEBIDAS A PROTOZOARIOS</t>
  </si>
  <si>
    <t xml:space="preserve"> INFECCIONES INTESTINALES</t>
  </si>
  <si>
    <t xml:space="preserve"> INTOXICACION ALIMENTARIA (BACTERIANA)</t>
  </si>
  <si>
    <t xml:space="preserve"> OXIURIASIS</t>
  </si>
  <si>
    <t xml:space="preserve"> PARATIFOIDEA Y OTRAS SALMONELAS</t>
  </si>
  <si>
    <t xml:space="preserve"> TENIASIS</t>
  </si>
  <si>
    <t xml:space="preserve"> OTRAS HELMINTIASIS</t>
  </si>
  <si>
    <t xml:space="preserve"> ENFERMEDADES DE LAS VIAS RESPIRATORIAS</t>
  </si>
  <si>
    <t xml:space="preserve"> ANGINA ESTREPTOCOCCICA</t>
  </si>
  <si>
    <t xml:space="preserve"> INFECCIONES RESPIRATORIAS AGUDAS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</si>
  <si>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</si>
  <si>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</si>
  <si>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</si>
  <si>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</si>
  <si>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</si>
  <si>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</si>
  <si>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</si>
  <si>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INFECCION GONOCOCCICA</t>
  </si>
  <si>
    <t xml:space="preserve"> LINFOGRANULOMA VENEREO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</si>
  <si>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</si>
  <si>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</si>
  <si>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</si>
  <si>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</si>
  <si>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</si>
  <si>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DENGUE CLASICO</t>
  </si>
  <si>
    <t xml:space="preserve"> DENGUE HEMORRAGICO</t>
  </si>
  <si>
    <t xml:space="preserve"> PALUDISMO P. VIVAX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</si>
  <si>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</si>
  <si>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</si>
  <si>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</si>
  <si>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</si>
  <si>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</si>
  <si>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TRIQUINOSIS</t>
  </si>
  <si>
    <t xml:space="preserve"> OTRAS ENFERMEDADES EXANTEMATICAS</t>
  </si>
  <si>
    <t xml:space="preserve"> VARICELA</t>
  </si>
  <si>
    <t xml:space="preserve"> ESCARLATINA</t>
  </si>
  <si>
    <t xml:space="preserve"> ERISIPELA</t>
  </si>
  <si>
    <t xml:space="preserve"> ENF. FEBRIL EXANTEM.</t>
  </si>
  <si>
    <t xml:space="preserve"> OTRAS ENFERMEDADES TRANSMISIBLES</t>
  </si>
  <si>
    <t xml:space="preserve"> CONJUNTIVITIS HEMORRAGICA</t>
  </si>
  <si>
    <t xml:space="preserve"> HEPATITIS VIRICA "A"</t>
  </si>
  <si>
    <t xml:space="preserve"> HEPATITIS VIRICA "C"</t>
  </si>
  <si>
    <t xml:space="preserve"> OTRAS HEPATITIS VIRICAS</t>
  </si>
  <si>
    <t xml:space="preserve"> MENINGITIS MENINGOCOCCICA</t>
  </si>
  <si>
    <t xml:space="preserve"> MENINGITIS S/E</t>
  </si>
  <si>
    <t xml:space="preserve"> SARNA</t>
  </si>
  <si>
    <t xml:space="preserve"> TUBERCULOSIS OTRAS FORMAS</t>
  </si>
  <si>
    <t xml:space="preserve"> S.I.D.A. (1)</t>
  </si>
  <si>
    <t xml:space="preserve"> LEPRA</t>
  </si>
  <si>
    <t xml:space="preserve"> TOXOPLASMOSIS</t>
  </si>
  <si>
    <t xml:space="preserve"> PARALISIS FLACIDA</t>
  </si>
  <si>
    <t xml:space="preserve"> SINDROME COQUELUCHOIDE</t>
  </si>
  <si>
    <t xml:space="preserve"> SEROPOSITIVOS VIH</t>
  </si>
  <si>
    <t xml:space="preserve"> CONJUNTIVITIS MUCOPURULENTA</t>
  </si>
  <si>
    <t xml:space="preserve"> INFECCIONES VIAS URINARIAS</t>
  </si>
  <si>
    <t>HAEMOPHILUS INFLUENZAE</t>
  </si>
  <si>
    <t>LEISHMANIASIS</t>
  </si>
  <si>
    <t>INFLUENZA</t>
  </si>
  <si>
    <t>PALUDISMO POR FALCIPARUM</t>
  </si>
  <si>
    <t>TRIPANOSOMIASIS AMERICANA(CHAGAS)</t>
  </si>
  <si>
    <t xml:space="preserve"> NO TRANSMISIBLES</t>
  </si>
  <si>
    <t>FIEBRE REUMATICA AGUDA</t>
  </si>
  <si>
    <t>HIPERTENSION ARTERIAL</t>
  </si>
  <si>
    <t>BOCIO ENDEMICO</t>
  </si>
  <si>
    <t>DIABETES MELLITUS</t>
  </si>
  <si>
    <t>ENF. ISQUEMICAS DEL CORAZON</t>
  </si>
  <si>
    <t>ENFERMEDADES CEREBROVASCULARES</t>
  </si>
  <si>
    <t>ASMA</t>
  </si>
  <si>
    <t>INTOXICACION POR PLAGUICIDAS,</t>
  </si>
  <si>
    <t>INTOX. POR PONZO¥A DE ANIMALES</t>
  </si>
  <si>
    <t>INTOX. POR PICADURA DE ALACRAN</t>
  </si>
  <si>
    <t>TUMOR MALIGNO DEL CUELLO DEL U</t>
  </si>
  <si>
    <t>INSUFICIENCIA VENOSA PERIFERIC</t>
  </si>
  <si>
    <t>EDEMA, PROTEINURIA Y TRASTORNO</t>
  </si>
  <si>
    <t>GASTRITIS, DUODENITIS Y ULCERA</t>
  </si>
  <si>
    <t>ENFERMEDAD ALCOHOLICA DEL HIGA</t>
  </si>
  <si>
    <t>INTOXICACION AGUDA POR ALCOHOL</t>
  </si>
  <si>
    <t>CIRROSIS HEPATICA NO ALCOHOLIC</t>
  </si>
  <si>
    <t>DESNUTRICION LEVE</t>
  </si>
  <si>
    <t>DESNUTRICION MODERADA</t>
  </si>
  <si>
    <t>DESNUTRICION SEVERA</t>
  </si>
  <si>
    <t>DISPLASIA CERVICAL LEVE Y MODE</t>
  </si>
  <si>
    <t>DISPLASIA CERVICAL SEVERA Y CA</t>
  </si>
  <si>
    <t>TUMOR  MALIGNO DE MAMA</t>
  </si>
  <si>
    <t>TUMOR MALIGNO DE ESTOMAGO</t>
  </si>
  <si>
    <t>TUMOR MALIGNO DE BRONQUIOS Y D</t>
  </si>
  <si>
    <t>VIOLENCIA INTRAFAMILIAR</t>
  </si>
  <si>
    <t>PEATON LESIONADO EN ACCIDENTE</t>
  </si>
  <si>
    <t>ACCIDENTES EN VEHICULOS CON MO</t>
  </si>
  <si>
    <t>QUEMADURAS</t>
  </si>
  <si>
    <t>MORDEDURAS</t>
  </si>
  <si>
    <t>DIABETES MELLITUS INSULINODEPE</t>
  </si>
  <si>
    <t>ANENCEFALEA</t>
  </si>
  <si>
    <t>DEFECTO DEL TUBO NEURAL</t>
  </si>
  <si>
    <t xml:space="preserve">  (+) TASA POR 100,000 DERECHOHABIENTES, POBLACION A JUNIO DE 2000</t>
  </si>
  <si>
    <t xml:space="preserve">  (1) TASA POR 1,000,000 DE DERECHOHABIENTES. FUENTE: DEPARTAMENTO DE EPIDEMIOLOGIA.</t>
  </si>
  <si>
    <t xml:space="preserve">  (2) TASA POR 100,000 MUJERES EN EDAD FERTIL.</t>
  </si>
  <si>
    <t xml:space="preserve">  FUENTE: FORMAS SUIVE-2000. INFORME SEMANAL DE CASOS NUEVOS DE ENFERMEDADES.</t>
  </si>
  <si>
    <t xml:space="preserve">          DEPARTAMENTO DE VIGILANCIA EPIDEMIOLOGICA.</t>
  </si>
  <si>
    <t xml:space="preserve">  POBLACION: SUBDIRECCION GENERAL DE FINANZAS</t>
  </si>
  <si>
    <t xml:space="preserve"> N A C I O N A L</t>
  </si>
  <si>
    <t xml:space="preserve"> ENTIDADES FEDERATIVAS</t>
  </si>
  <si>
    <t xml:space="preserve"> DISTRITO FEDERAL</t>
  </si>
  <si>
    <t xml:space="preserve">  (3) TASA POR 100,000 MUJERES MAYORES DE 20 AÑOS Y MAS.</t>
  </si>
  <si>
    <t>ANUARIO ESTADISTICO 2001</t>
  </si>
  <si>
    <t xml:space="preserve"> 19.36  PERFIL DE LA MORBILIDAD SEGUN AREA DE PROCEDENCIA, REPUBLICA MEXICANA.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</si>
</sst>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99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62.625" style="0" customWidth="1"/>
    <col min="3" max="8" width="12.625" style="0" customWidth="1"/>
    <col min="12" max="15" width="11.625" style="0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13" t="s">
        <v>133</v>
      </c>
      <c r="C2" s="13"/>
      <c r="D2" s="13"/>
      <c r="E2" s="13"/>
      <c r="F2" s="13"/>
      <c r="G2" s="13"/>
      <c r="H2" s="13"/>
      <c r="I2" s="13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13" t="s">
        <v>134</v>
      </c>
      <c r="C4" s="13"/>
      <c r="D4" s="13"/>
      <c r="E4" s="13"/>
      <c r="F4" s="13"/>
      <c r="G4" s="13"/>
      <c r="H4" s="13"/>
      <c r="I4" s="13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9"/>
      <c r="C6" s="10"/>
      <c r="D6" s="10"/>
      <c r="E6" s="10"/>
      <c r="F6" s="10"/>
      <c r="G6" s="10"/>
      <c r="H6" s="10"/>
      <c r="I6" s="10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14" t="s">
        <v>131</v>
      </c>
      <c r="D7" s="14"/>
      <c r="E7" s="14" t="s">
        <v>130</v>
      </c>
      <c r="F7" s="14"/>
      <c r="G7" s="14" t="s">
        <v>129</v>
      </c>
      <c r="H7" s="14"/>
      <c r="I7" s="2"/>
      <c r="J7" s="2"/>
      <c r="K7" s="2"/>
      <c r="L7" s="2"/>
      <c r="M7" s="2"/>
      <c r="N7" s="2"/>
      <c r="O7" s="2"/>
      <c r="P7" s="2"/>
    </row>
    <row r="8" spans="1:16" ht="12.75">
      <c r="A8" s="2"/>
      <c r="B8" s="1" t="s">
        <v>1</v>
      </c>
      <c r="C8" s="4" t="s">
        <v>2</v>
      </c>
      <c r="D8" s="4" t="s">
        <v>3</v>
      </c>
      <c r="E8" s="4" t="s">
        <v>2</v>
      </c>
      <c r="F8" s="4" t="s">
        <v>3</v>
      </c>
      <c r="G8" s="4" t="s">
        <v>2</v>
      </c>
      <c r="H8" s="4" t="s">
        <v>3</v>
      </c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9"/>
      <c r="C9" s="10"/>
      <c r="D9" s="10"/>
      <c r="E9" s="10"/>
      <c r="F9" s="10"/>
      <c r="G9" s="10"/>
      <c r="H9" s="10"/>
      <c r="I9" s="10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 t="s">
        <v>4</v>
      </c>
      <c r="M10" s="3" t="s">
        <v>5</v>
      </c>
      <c r="N10" s="3" t="s">
        <v>6</v>
      </c>
      <c r="O10" s="2"/>
      <c r="P10" s="2"/>
    </row>
    <row r="11" spans="1:16" ht="12.75">
      <c r="A11" s="2"/>
      <c r="B11" s="1" t="s">
        <v>7</v>
      </c>
      <c r="C11" s="5">
        <f>SUM(C13+C14)</f>
        <v>974607</v>
      </c>
      <c r="D11" s="6">
        <f>ROUND(C11*100000/$L$11,2)</f>
        <v>33350.5</v>
      </c>
      <c r="E11" s="5">
        <f>SUM(E13+E14)</f>
        <v>3462608</v>
      </c>
      <c r="F11" s="6">
        <f>ROUND(E11*100000/$M$11,2)</f>
        <v>53429.74</v>
      </c>
      <c r="G11" s="5">
        <f>SUM(G13+G14)</f>
        <v>4437215</v>
      </c>
      <c r="H11" s="6">
        <f>ROUND(G11*100000/$N$11,2)</f>
        <v>47189.4</v>
      </c>
      <c r="I11" s="2"/>
      <c r="J11" s="2"/>
      <c r="K11" s="2"/>
      <c r="L11" s="7">
        <v>2922316</v>
      </c>
      <c r="M11" s="7">
        <v>6480675</v>
      </c>
      <c r="N11" s="7">
        <f>+M11+L11</f>
        <v>9402991</v>
      </c>
      <c r="O11" s="2"/>
      <c r="P11" s="2"/>
    </row>
    <row r="12" spans="1:16" ht="12.75">
      <c r="A12" s="2"/>
      <c r="B12" s="2"/>
      <c r="C12" s="5"/>
      <c r="D12" s="6"/>
      <c r="E12" s="5"/>
      <c r="F12" s="6"/>
      <c r="G12" s="5"/>
      <c r="H12" s="6"/>
      <c r="I12" s="2"/>
      <c r="J12" s="2"/>
      <c r="K12" s="2"/>
      <c r="L12" s="2"/>
      <c r="M12" s="2"/>
      <c r="N12" s="2"/>
      <c r="O12" s="2"/>
      <c r="P12" s="2"/>
    </row>
    <row r="13" spans="1:16" ht="12.75">
      <c r="A13" s="2"/>
      <c r="B13" s="1" t="s">
        <v>8</v>
      </c>
      <c r="C13" s="5">
        <f>SUM(C18:C108)</f>
        <v>871958</v>
      </c>
      <c r="D13" s="6">
        <f>ROUND(C13*100000/$L$11,2)</f>
        <v>29837.91</v>
      </c>
      <c r="E13" s="5">
        <f>SUM(E18:E109)</f>
        <v>3165512</v>
      </c>
      <c r="F13" s="6">
        <f>ROUND(E13*100000/$M$11,2)</f>
        <v>48845.41</v>
      </c>
      <c r="G13" s="5">
        <f>SUM(G18:G109)</f>
        <v>4037470</v>
      </c>
      <c r="H13" s="6">
        <f>IF(G13=0,0,((ROUND((G13*100000)/$N$11,2))))</f>
        <v>42938.15</v>
      </c>
      <c r="I13" s="2"/>
      <c r="J13" s="1"/>
      <c r="K13" s="2"/>
      <c r="L13" s="7">
        <f>ROUND(L11*34.3/100,0)</f>
        <v>1002354</v>
      </c>
      <c r="M13" s="7">
        <f>ROUND(M11*34.3/100,0)</f>
        <v>2222872</v>
      </c>
      <c r="N13" s="7">
        <f>ROUND(N11*34.3/100,0)</f>
        <v>3225226</v>
      </c>
      <c r="O13" s="2"/>
      <c r="P13" s="2"/>
    </row>
    <row r="14" spans="1:16" ht="12.75">
      <c r="A14" s="2"/>
      <c r="B14" s="1" t="s">
        <v>9</v>
      </c>
      <c r="C14" s="5">
        <f>SUM(C112:C144)</f>
        <v>102649</v>
      </c>
      <c r="D14" s="6">
        <f>ROUND(C14*100000/$L$11,2)</f>
        <v>3512.59</v>
      </c>
      <c r="E14" s="5">
        <f>SUM(E112:E144)</f>
        <v>297096</v>
      </c>
      <c r="F14" s="6">
        <f>ROUND(E14*100000/$M$11,2)</f>
        <v>4584.34</v>
      </c>
      <c r="G14" s="5">
        <f>SUM(G112:G144)</f>
        <v>399745</v>
      </c>
      <c r="H14" s="6">
        <f>IF(G14=0,0,((ROUND((G14*100000)/$N$11,2))))</f>
        <v>4251.25</v>
      </c>
      <c r="I14" s="2"/>
      <c r="J14" s="2"/>
      <c r="K14" s="2"/>
      <c r="L14" s="2"/>
      <c r="M14" s="2"/>
      <c r="N14" s="2"/>
      <c r="O14" s="2"/>
      <c r="P14" s="2"/>
    </row>
    <row r="15" spans="1:16" ht="12.75">
      <c r="A15" s="2"/>
      <c r="B15" s="2"/>
      <c r="C15" s="5"/>
      <c r="D15" s="6"/>
      <c r="E15" s="5"/>
      <c r="F15" s="6"/>
      <c r="G15" s="5"/>
      <c r="H15" s="6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1" t="s">
        <v>10</v>
      </c>
      <c r="C16" s="5"/>
      <c r="D16" s="6"/>
      <c r="E16" s="5"/>
      <c r="F16" s="6"/>
      <c r="G16" s="5"/>
      <c r="H16" s="6"/>
      <c r="I16" s="2"/>
      <c r="J16" s="2"/>
      <c r="K16" s="2"/>
      <c r="L16" s="2"/>
      <c r="M16" s="2"/>
      <c r="N16" s="2"/>
      <c r="O16" s="2"/>
      <c r="P16" s="2"/>
    </row>
    <row r="17" spans="1:16" ht="12.75">
      <c r="A17" s="2"/>
      <c r="B17" s="2"/>
      <c r="C17" s="5"/>
      <c r="D17" s="6"/>
      <c r="E17" s="5"/>
      <c r="F17" s="6"/>
      <c r="G17" s="5"/>
      <c r="H17" s="6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1" t="s">
        <v>11</v>
      </c>
      <c r="C18" s="5">
        <v>0</v>
      </c>
      <c r="D18" s="6">
        <f aca="true" t="shared" si="0" ref="D18:D27">ROUND(C18*100000/$L$11,2)</f>
        <v>0</v>
      </c>
      <c r="E18" s="5">
        <f>G18-C18</f>
        <v>0</v>
      </c>
      <c r="F18" s="6">
        <f aca="true" t="shared" si="1" ref="F18:F27">ROUND(E18*100000/$M$11,2)</f>
        <v>0</v>
      </c>
      <c r="G18" s="5">
        <v>0</v>
      </c>
      <c r="H18" s="6">
        <f aca="true" t="shared" si="2" ref="H18:H27">IF(G18=0,0,((ROUND((G18*100000)/$N$11,2))))</f>
        <v>0</v>
      </c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1" t="s">
        <v>12</v>
      </c>
      <c r="C19" s="5">
        <v>0</v>
      </c>
      <c r="D19" s="6">
        <f t="shared" si="0"/>
        <v>0</v>
      </c>
      <c r="E19" s="5">
        <f>G19-C19</f>
        <v>0</v>
      </c>
      <c r="F19" s="6">
        <f t="shared" si="1"/>
        <v>0</v>
      </c>
      <c r="G19" s="5">
        <v>0</v>
      </c>
      <c r="H19" s="6">
        <f t="shared" si="2"/>
        <v>0</v>
      </c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1" t="s">
        <v>13</v>
      </c>
      <c r="C20" s="5">
        <v>0</v>
      </c>
      <c r="D20" s="6">
        <f t="shared" si="0"/>
        <v>0</v>
      </c>
      <c r="E20" s="5">
        <v>5</v>
      </c>
      <c r="F20" s="6">
        <f t="shared" si="1"/>
        <v>0.08</v>
      </c>
      <c r="G20" s="5">
        <v>5</v>
      </c>
      <c r="H20" s="6">
        <f t="shared" si="2"/>
        <v>0.05</v>
      </c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1" t="s">
        <v>14</v>
      </c>
      <c r="C21" s="5">
        <v>0</v>
      </c>
      <c r="D21" s="6">
        <f t="shared" si="0"/>
        <v>0</v>
      </c>
      <c r="E21" s="5">
        <f aca="true" t="shared" si="3" ref="E21:E27">G21-C21</f>
        <v>0</v>
      </c>
      <c r="F21" s="6">
        <f t="shared" si="1"/>
        <v>0</v>
      </c>
      <c r="G21" s="5">
        <v>0</v>
      </c>
      <c r="H21" s="6">
        <f t="shared" si="2"/>
        <v>0</v>
      </c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1" t="s">
        <v>15</v>
      </c>
      <c r="C22" s="5">
        <v>0</v>
      </c>
      <c r="D22" s="6">
        <f t="shared" si="0"/>
        <v>0</v>
      </c>
      <c r="E22" s="5">
        <f t="shared" si="3"/>
        <v>2</v>
      </c>
      <c r="F22" s="6">
        <f t="shared" si="1"/>
        <v>0.03</v>
      </c>
      <c r="G22" s="5">
        <v>2</v>
      </c>
      <c r="H22" s="6">
        <f t="shared" si="2"/>
        <v>0.02</v>
      </c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1" t="s">
        <v>16</v>
      </c>
      <c r="C23" s="5">
        <v>144</v>
      </c>
      <c r="D23" s="6">
        <f t="shared" si="0"/>
        <v>4.93</v>
      </c>
      <c r="E23" s="5">
        <f t="shared" si="3"/>
        <v>327</v>
      </c>
      <c r="F23" s="6">
        <f t="shared" si="1"/>
        <v>5.05</v>
      </c>
      <c r="G23" s="5">
        <v>471</v>
      </c>
      <c r="H23" s="6">
        <f t="shared" si="2"/>
        <v>5.01</v>
      </c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1" t="s">
        <v>17</v>
      </c>
      <c r="C24" s="5">
        <v>4</v>
      </c>
      <c r="D24" s="6">
        <f t="shared" si="0"/>
        <v>0.14</v>
      </c>
      <c r="E24" s="5">
        <f t="shared" si="3"/>
        <v>4</v>
      </c>
      <c r="F24" s="6">
        <f t="shared" si="1"/>
        <v>0.06</v>
      </c>
      <c r="G24" s="5">
        <v>8</v>
      </c>
      <c r="H24" s="6">
        <f t="shared" si="2"/>
        <v>0.09</v>
      </c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1" t="s">
        <v>18</v>
      </c>
      <c r="C25" s="5">
        <v>282</v>
      </c>
      <c r="D25" s="6">
        <f t="shared" si="0"/>
        <v>9.65</v>
      </c>
      <c r="E25" s="5">
        <f t="shared" si="3"/>
        <v>1340</v>
      </c>
      <c r="F25" s="6">
        <f t="shared" si="1"/>
        <v>20.68</v>
      </c>
      <c r="G25" s="5">
        <v>1622</v>
      </c>
      <c r="H25" s="6">
        <f t="shared" si="2"/>
        <v>17.25</v>
      </c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1" t="s">
        <v>19</v>
      </c>
      <c r="C26" s="5">
        <v>14</v>
      </c>
      <c r="D26" s="6">
        <f t="shared" si="0"/>
        <v>0.48</v>
      </c>
      <c r="E26" s="5">
        <f t="shared" si="3"/>
        <v>61</v>
      </c>
      <c r="F26" s="6">
        <f t="shared" si="1"/>
        <v>0.94</v>
      </c>
      <c r="G26" s="5">
        <v>75</v>
      </c>
      <c r="H26" s="6">
        <f t="shared" si="2"/>
        <v>0.8</v>
      </c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1" t="s">
        <v>20</v>
      </c>
      <c r="C27" s="5">
        <v>0</v>
      </c>
      <c r="D27" s="6">
        <f t="shared" si="0"/>
        <v>0</v>
      </c>
      <c r="E27" s="5">
        <f t="shared" si="3"/>
        <v>0</v>
      </c>
      <c r="F27" s="6">
        <f t="shared" si="1"/>
        <v>0</v>
      </c>
      <c r="G27" s="5">
        <v>0</v>
      </c>
      <c r="H27" s="6">
        <f t="shared" si="2"/>
        <v>0</v>
      </c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5"/>
      <c r="D28" s="6"/>
      <c r="E28" s="5"/>
      <c r="F28" s="6"/>
      <c r="G28" s="5"/>
      <c r="H28" s="6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1" t="s">
        <v>21</v>
      </c>
      <c r="C29" s="5"/>
      <c r="D29" s="6"/>
      <c r="E29" s="5"/>
      <c r="F29" s="6"/>
      <c r="G29" s="5"/>
      <c r="H29" s="6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5"/>
      <c r="D30" s="6"/>
      <c r="E30" s="5"/>
      <c r="F30" s="6"/>
      <c r="G30" s="5"/>
      <c r="H30" s="6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1" t="s">
        <v>22</v>
      </c>
      <c r="C31" s="5">
        <v>0</v>
      </c>
      <c r="D31" s="6">
        <f aca="true" t="shared" si="4" ref="D31:D44">ROUND(C31*100000/$L$11,2)</f>
        <v>0</v>
      </c>
      <c r="E31" s="5">
        <v>0</v>
      </c>
      <c r="F31" s="6">
        <f aca="true" t="shared" si="5" ref="F31:F44">ROUND(E31*100000/$M$11,2)</f>
        <v>0</v>
      </c>
      <c r="G31" s="5">
        <v>0</v>
      </c>
      <c r="H31" s="6">
        <f aca="true" t="shared" si="6" ref="H31:H44">IF(G31=0,0,((ROUND((G31*100000)/$N$11,2))))</f>
        <v>0</v>
      </c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1" t="s">
        <v>23</v>
      </c>
      <c r="C32" s="5">
        <v>5992</v>
      </c>
      <c r="D32" s="6">
        <f t="shared" si="4"/>
        <v>205.04</v>
      </c>
      <c r="E32" s="5">
        <f aca="true" t="shared" si="7" ref="E32:E44">G32-C32</f>
        <v>97204</v>
      </c>
      <c r="F32" s="6">
        <f t="shared" si="5"/>
        <v>1499.91</v>
      </c>
      <c r="G32" s="5">
        <v>103196</v>
      </c>
      <c r="H32" s="6">
        <f t="shared" si="6"/>
        <v>1097.48</v>
      </c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1" t="s">
        <v>24</v>
      </c>
      <c r="C33" s="5">
        <v>40</v>
      </c>
      <c r="D33" s="6">
        <f t="shared" si="4"/>
        <v>1.37</v>
      </c>
      <c r="E33" s="5">
        <f t="shared" si="7"/>
        <v>499</v>
      </c>
      <c r="F33" s="6">
        <f t="shared" si="5"/>
        <v>7.7</v>
      </c>
      <c r="G33" s="5">
        <v>539</v>
      </c>
      <c r="H33" s="6">
        <f t="shared" si="6"/>
        <v>5.73</v>
      </c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1" t="s">
        <v>25</v>
      </c>
      <c r="C34" s="5">
        <v>1559</v>
      </c>
      <c r="D34" s="6">
        <f t="shared" si="4"/>
        <v>53.35</v>
      </c>
      <c r="E34" s="5">
        <f t="shared" si="7"/>
        <v>30055</v>
      </c>
      <c r="F34" s="6">
        <f t="shared" si="5"/>
        <v>463.76</v>
      </c>
      <c r="G34" s="5">
        <v>31614</v>
      </c>
      <c r="H34" s="6">
        <f t="shared" si="6"/>
        <v>336.21</v>
      </c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1" t="s">
        <v>26</v>
      </c>
      <c r="C35" s="5">
        <v>51</v>
      </c>
      <c r="D35" s="6">
        <f t="shared" si="4"/>
        <v>1.75</v>
      </c>
      <c r="E35" s="5">
        <f t="shared" si="7"/>
        <v>2896</v>
      </c>
      <c r="F35" s="6">
        <f t="shared" si="5"/>
        <v>44.69</v>
      </c>
      <c r="G35" s="5">
        <v>2947</v>
      </c>
      <c r="H35" s="6">
        <f t="shared" si="6"/>
        <v>31.34</v>
      </c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1" t="s">
        <v>27</v>
      </c>
      <c r="C36" s="5">
        <v>30</v>
      </c>
      <c r="D36" s="6">
        <f t="shared" si="4"/>
        <v>1.03</v>
      </c>
      <c r="E36" s="5">
        <f t="shared" si="7"/>
        <v>1085</v>
      </c>
      <c r="F36" s="6">
        <f t="shared" si="5"/>
        <v>16.74</v>
      </c>
      <c r="G36" s="5">
        <v>1115</v>
      </c>
      <c r="H36" s="6">
        <f t="shared" si="6"/>
        <v>11.86</v>
      </c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1" t="s">
        <v>28</v>
      </c>
      <c r="C37" s="5">
        <v>1361</v>
      </c>
      <c r="D37" s="6">
        <f t="shared" si="4"/>
        <v>46.57</v>
      </c>
      <c r="E37" s="5">
        <f t="shared" si="7"/>
        <v>6267</v>
      </c>
      <c r="F37" s="6">
        <f t="shared" si="5"/>
        <v>96.7</v>
      </c>
      <c r="G37" s="5">
        <v>7628</v>
      </c>
      <c r="H37" s="6">
        <f t="shared" si="6"/>
        <v>81.12</v>
      </c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1" t="s">
        <v>29</v>
      </c>
      <c r="C38" s="5">
        <v>2602</v>
      </c>
      <c r="D38" s="6">
        <f t="shared" si="4"/>
        <v>89.04</v>
      </c>
      <c r="E38" s="5">
        <f t="shared" si="7"/>
        <v>18644</v>
      </c>
      <c r="F38" s="6">
        <f t="shared" si="5"/>
        <v>287.69</v>
      </c>
      <c r="G38" s="5">
        <v>21246</v>
      </c>
      <c r="H38" s="6">
        <f t="shared" si="6"/>
        <v>225.95</v>
      </c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1" t="s">
        <v>30</v>
      </c>
      <c r="C39" s="5">
        <v>104826</v>
      </c>
      <c r="D39" s="6">
        <f t="shared" si="4"/>
        <v>3587.09</v>
      </c>
      <c r="E39" s="5">
        <f t="shared" si="7"/>
        <v>395252</v>
      </c>
      <c r="F39" s="6">
        <f t="shared" si="5"/>
        <v>6098.93</v>
      </c>
      <c r="G39" s="5">
        <v>500078</v>
      </c>
      <c r="H39" s="6">
        <f t="shared" si="6"/>
        <v>5318.29</v>
      </c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1" t="s">
        <v>31</v>
      </c>
      <c r="C40" s="5">
        <v>8</v>
      </c>
      <c r="D40" s="6">
        <f t="shared" si="4"/>
        <v>0.27</v>
      </c>
      <c r="E40" s="5">
        <f t="shared" si="7"/>
        <v>1153</v>
      </c>
      <c r="F40" s="6">
        <f t="shared" si="5"/>
        <v>17.79</v>
      </c>
      <c r="G40" s="5">
        <v>1161</v>
      </c>
      <c r="H40" s="6">
        <f t="shared" si="6"/>
        <v>12.35</v>
      </c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1" t="s">
        <v>32</v>
      </c>
      <c r="C41" s="5">
        <v>688</v>
      </c>
      <c r="D41" s="6">
        <f t="shared" si="4"/>
        <v>23.54</v>
      </c>
      <c r="E41" s="5">
        <f t="shared" si="7"/>
        <v>11894</v>
      </c>
      <c r="F41" s="6">
        <f t="shared" si="5"/>
        <v>183.53</v>
      </c>
      <c r="G41" s="5">
        <v>12582</v>
      </c>
      <c r="H41" s="6">
        <f t="shared" si="6"/>
        <v>133.81</v>
      </c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1" t="s">
        <v>33</v>
      </c>
      <c r="C42" s="5">
        <v>80</v>
      </c>
      <c r="D42" s="6">
        <f t="shared" si="4"/>
        <v>2.74</v>
      </c>
      <c r="E42" s="5">
        <f t="shared" si="7"/>
        <v>2059</v>
      </c>
      <c r="F42" s="6">
        <f t="shared" si="5"/>
        <v>31.77</v>
      </c>
      <c r="G42" s="5">
        <v>2139</v>
      </c>
      <c r="H42" s="6">
        <f t="shared" si="6"/>
        <v>22.75</v>
      </c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1" t="s">
        <v>34</v>
      </c>
      <c r="C43" s="5">
        <v>0</v>
      </c>
      <c r="D43" s="6">
        <f t="shared" si="4"/>
        <v>0</v>
      </c>
      <c r="E43" s="5">
        <f t="shared" si="7"/>
        <v>11</v>
      </c>
      <c r="F43" s="6">
        <f t="shared" si="5"/>
        <v>0.17</v>
      </c>
      <c r="G43" s="5">
        <v>11</v>
      </c>
      <c r="H43" s="6">
        <f t="shared" si="6"/>
        <v>0.12</v>
      </c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1" t="s">
        <v>35</v>
      </c>
      <c r="C44" s="5">
        <v>1880</v>
      </c>
      <c r="D44" s="6">
        <f t="shared" si="4"/>
        <v>64.33</v>
      </c>
      <c r="E44" s="5">
        <f t="shared" si="7"/>
        <v>20875</v>
      </c>
      <c r="F44" s="6">
        <f t="shared" si="5"/>
        <v>322.11</v>
      </c>
      <c r="G44" s="5">
        <v>22755</v>
      </c>
      <c r="H44" s="6">
        <f t="shared" si="6"/>
        <v>242</v>
      </c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5"/>
      <c r="D45" s="6"/>
      <c r="E45" s="5"/>
      <c r="F45" s="6"/>
      <c r="G45" s="5"/>
      <c r="H45" s="6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1" t="s">
        <v>36</v>
      </c>
      <c r="C46" s="5"/>
      <c r="D46" s="6"/>
      <c r="E46" s="5"/>
      <c r="F46" s="6"/>
      <c r="G46" s="5"/>
      <c r="H46" s="6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5"/>
      <c r="D47" s="6"/>
      <c r="E47" s="5"/>
      <c r="F47" s="6"/>
      <c r="G47" s="5"/>
      <c r="H47" s="6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1" t="s">
        <v>37</v>
      </c>
      <c r="C48" s="5">
        <v>32</v>
      </c>
      <c r="D48" s="6">
        <f>ROUND(C48*100000/$L$11,2)</f>
        <v>1.1</v>
      </c>
      <c r="E48" s="5">
        <f>G48-C48</f>
        <v>14231</v>
      </c>
      <c r="F48" s="6">
        <f>ROUND(E48*100000/$M$11,2)</f>
        <v>219.59</v>
      </c>
      <c r="G48" s="5">
        <v>14263</v>
      </c>
      <c r="H48" s="6">
        <f>IF(G48=0,0,((ROUND((G48*100000)/$N$11,2))))</f>
        <v>151.69</v>
      </c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1" t="s">
        <v>38</v>
      </c>
      <c r="C49" s="5">
        <v>649846</v>
      </c>
      <c r="D49" s="6">
        <f>ROUND(C49*100000/$L$11,2)</f>
        <v>22237.36</v>
      </c>
      <c r="E49" s="5">
        <f>G49-C49</f>
        <v>2222077</v>
      </c>
      <c r="F49" s="6">
        <f>ROUND(E49*100000/$M$11,2)</f>
        <v>34287.74</v>
      </c>
      <c r="G49" s="5">
        <v>2871923</v>
      </c>
      <c r="H49" s="6">
        <f>IF(G49=0,0,((ROUND((G49*100000)/$N$11,2))))</f>
        <v>30542.65</v>
      </c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1" t="s">
        <v>39</v>
      </c>
      <c r="C50" s="5">
        <v>2491</v>
      </c>
      <c r="D50" s="6">
        <f>ROUND(C50*100000/$L$11,2)</f>
        <v>85.24</v>
      </c>
      <c r="E50" s="5">
        <f>G50-C50</f>
        <v>13530</v>
      </c>
      <c r="F50" s="6">
        <f>ROUND(E50*100000/$M$11,2)</f>
        <v>208.77</v>
      </c>
      <c r="G50" s="5">
        <v>16021</v>
      </c>
      <c r="H50" s="6">
        <f>IF(G50=0,0,((ROUND((G50*100000)/$N$11,2))))</f>
        <v>170.38</v>
      </c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1" t="s">
        <v>40</v>
      </c>
      <c r="C51" s="5">
        <v>16179</v>
      </c>
      <c r="D51" s="6">
        <f>ROUND(C51*100000/$L$11,2)</f>
        <v>553.64</v>
      </c>
      <c r="E51" s="5">
        <f>G51-C51</f>
        <v>77620</v>
      </c>
      <c r="F51" s="6">
        <f>ROUND(E51*100000/$M$11,2)</f>
        <v>1197.71</v>
      </c>
      <c r="G51" s="5">
        <v>93799</v>
      </c>
      <c r="H51" s="6">
        <f>IF(G51=0,0,((ROUND((G51*100000)/$N$11,2))))</f>
        <v>997.54</v>
      </c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1" t="s">
        <v>41</v>
      </c>
      <c r="C52" s="5">
        <v>77</v>
      </c>
      <c r="D52" s="6">
        <f>ROUND(C52*100000/$L$11,2)</f>
        <v>2.63</v>
      </c>
      <c r="E52" s="5">
        <f>G52-C52</f>
        <v>561</v>
      </c>
      <c r="F52" s="6">
        <f>ROUND(E52*100000/$M$11,2)</f>
        <v>8.66</v>
      </c>
      <c r="G52" s="5">
        <v>638</v>
      </c>
      <c r="H52" s="6">
        <f>IF(G52=0,0,((ROUND((G52*100000)/$N$11,2))))</f>
        <v>6.79</v>
      </c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5"/>
      <c r="D53" s="6"/>
      <c r="E53" s="5"/>
      <c r="F53" s="6"/>
      <c r="G53" s="5"/>
      <c r="H53" s="6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1" t="s">
        <v>42</v>
      </c>
      <c r="C54" s="5"/>
      <c r="D54" s="6"/>
      <c r="E54" s="5"/>
      <c r="F54" s="6"/>
      <c r="G54" s="5"/>
      <c r="H54" s="6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5"/>
      <c r="D55" s="6"/>
      <c r="E55" s="5"/>
      <c r="F55" s="6"/>
      <c r="G55" s="5"/>
      <c r="H55" s="6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1" t="s">
        <v>43</v>
      </c>
      <c r="C56" s="5">
        <v>1955</v>
      </c>
      <c r="D56" s="6">
        <f aca="true" t="shared" si="8" ref="D56:D64">ROUND(C56*100000/$L$11,2)</f>
        <v>66.9</v>
      </c>
      <c r="E56" s="5">
        <f aca="true" t="shared" si="9" ref="E56:E64">G56-C56</f>
        <v>9721</v>
      </c>
      <c r="F56" s="6">
        <f aca="true" t="shared" si="10" ref="F56:F64">ROUND(E56*100000/$M$11,2)</f>
        <v>150</v>
      </c>
      <c r="G56" s="5">
        <v>11676</v>
      </c>
      <c r="H56" s="6">
        <f aca="true" t="shared" si="11" ref="H56:H64">IF(G56=0,0,((ROUND((G56*100000)/$N$11,2))))</f>
        <v>124.17</v>
      </c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1" t="s">
        <v>44</v>
      </c>
      <c r="C57" s="5">
        <v>0</v>
      </c>
      <c r="D57" s="6">
        <f t="shared" si="8"/>
        <v>0</v>
      </c>
      <c r="E57" s="5">
        <f t="shared" si="9"/>
        <v>50</v>
      </c>
      <c r="F57" s="6">
        <f t="shared" si="10"/>
        <v>0.77</v>
      </c>
      <c r="G57" s="5">
        <v>50</v>
      </c>
      <c r="H57" s="6">
        <f t="shared" si="11"/>
        <v>0.53</v>
      </c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1" t="s">
        <v>45</v>
      </c>
      <c r="C58" s="5">
        <v>37</v>
      </c>
      <c r="D58" s="6">
        <f t="shared" si="8"/>
        <v>1.27</v>
      </c>
      <c r="E58" s="5">
        <f t="shared" si="9"/>
        <v>576</v>
      </c>
      <c r="F58" s="6">
        <f t="shared" si="10"/>
        <v>8.89</v>
      </c>
      <c r="G58" s="5">
        <v>613</v>
      </c>
      <c r="H58" s="6">
        <f t="shared" si="11"/>
        <v>6.52</v>
      </c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1" t="s">
        <v>46</v>
      </c>
      <c r="C59" s="5">
        <v>8</v>
      </c>
      <c r="D59" s="6">
        <f t="shared" si="8"/>
        <v>0.27</v>
      </c>
      <c r="E59" s="5">
        <f t="shared" si="9"/>
        <v>78</v>
      </c>
      <c r="F59" s="6">
        <f t="shared" si="10"/>
        <v>1.2</v>
      </c>
      <c r="G59" s="5">
        <v>86</v>
      </c>
      <c r="H59" s="6">
        <f t="shared" si="11"/>
        <v>0.91</v>
      </c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1" t="s">
        <v>47</v>
      </c>
      <c r="C60" s="5">
        <v>1</v>
      </c>
      <c r="D60" s="6">
        <f t="shared" si="8"/>
        <v>0.03</v>
      </c>
      <c r="E60" s="5">
        <f t="shared" si="9"/>
        <v>9</v>
      </c>
      <c r="F60" s="6">
        <f t="shared" si="10"/>
        <v>0.14</v>
      </c>
      <c r="G60" s="5">
        <v>10</v>
      </c>
      <c r="H60" s="6">
        <f t="shared" si="11"/>
        <v>0.11</v>
      </c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1" t="s">
        <v>48</v>
      </c>
      <c r="C61" s="5">
        <v>1</v>
      </c>
      <c r="D61" s="6">
        <f t="shared" si="8"/>
        <v>0.03</v>
      </c>
      <c r="E61" s="5">
        <f t="shared" si="9"/>
        <v>24</v>
      </c>
      <c r="F61" s="6">
        <f t="shared" si="10"/>
        <v>0.37</v>
      </c>
      <c r="G61" s="5">
        <v>25</v>
      </c>
      <c r="H61" s="6">
        <f t="shared" si="11"/>
        <v>0.27</v>
      </c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1" t="s">
        <v>49</v>
      </c>
      <c r="C62" s="5">
        <v>0</v>
      </c>
      <c r="D62" s="6">
        <f t="shared" si="8"/>
        <v>0</v>
      </c>
      <c r="E62" s="5">
        <f t="shared" si="9"/>
        <v>0</v>
      </c>
      <c r="F62" s="6">
        <f t="shared" si="10"/>
        <v>0</v>
      </c>
      <c r="G62" s="5">
        <v>0</v>
      </c>
      <c r="H62" s="6">
        <f t="shared" si="11"/>
        <v>0</v>
      </c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1" t="s">
        <v>50</v>
      </c>
      <c r="C63" s="5">
        <v>2657</v>
      </c>
      <c r="D63" s="6">
        <f t="shared" si="8"/>
        <v>90.92</v>
      </c>
      <c r="E63" s="5">
        <f t="shared" si="9"/>
        <v>5785</v>
      </c>
      <c r="F63" s="6">
        <f t="shared" si="10"/>
        <v>89.27</v>
      </c>
      <c r="G63" s="5">
        <v>8442</v>
      </c>
      <c r="H63" s="6">
        <f t="shared" si="11"/>
        <v>89.78</v>
      </c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1" t="s">
        <v>51</v>
      </c>
      <c r="C64" s="5">
        <v>111</v>
      </c>
      <c r="D64" s="6">
        <f t="shared" si="8"/>
        <v>3.8</v>
      </c>
      <c r="E64" s="5">
        <f t="shared" si="9"/>
        <v>525</v>
      </c>
      <c r="F64" s="6">
        <f t="shared" si="10"/>
        <v>8.1</v>
      </c>
      <c r="G64" s="5">
        <v>636</v>
      </c>
      <c r="H64" s="6">
        <f t="shared" si="11"/>
        <v>6.76</v>
      </c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1"/>
      <c r="C65" s="5"/>
      <c r="D65" s="6"/>
      <c r="E65" s="5"/>
      <c r="F65" s="6"/>
      <c r="G65" s="5"/>
      <c r="H65" s="6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1" t="s">
        <v>52</v>
      </c>
      <c r="C66" s="5"/>
      <c r="D66" s="6"/>
      <c r="E66" s="5"/>
      <c r="F66" s="6"/>
      <c r="G66" s="5"/>
      <c r="H66" s="6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5"/>
      <c r="D67" s="6"/>
      <c r="E67" s="5"/>
      <c r="F67" s="6"/>
      <c r="G67" s="5"/>
      <c r="H67" s="6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1" t="s">
        <v>53</v>
      </c>
      <c r="C68" s="5">
        <v>0</v>
      </c>
      <c r="D68" s="6">
        <f>ROUND(C68*100000/$L$11,2)</f>
        <v>0</v>
      </c>
      <c r="E68" s="5">
        <f>G68-C68</f>
        <v>293</v>
      </c>
      <c r="F68" s="6">
        <f>ROUND(E68*100000/$M$11,2)</f>
        <v>4.52</v>
      </c>
      <c r="G68" s="5">
        <v>293</v>
      </c>
      <c r="H68" s="6">
        <f aca="true" t="shared" si="12" ref="H68:H78">IF(G68=0,0,((ROUND((G68*100000)/$N$11,2))))</f>
        <v>3.12</v>
      </c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1" t="s">
        <v>54</v>
      </c>
      <c r="C69" s="5">
        <v>0</v>
      </c>
      <c r="D69" s="6">
        <f>ROUND(C69*100000/$L$11,2)</f>
        <v>0</v>
      </c>
      <c r="E69" s="5">
        <f>G69-C69</f>
        <v>40</v>
      </c>
      <c r="F69" s="6">
        <f>ROUND(E69*100000/$M$11,2)</f>
        <v>0.62</v>
      </c>
      <c r="G69" s="5">
        <v>40</v>
      </c>
      <c r="H69" s="6">
        <f t="shared" si="12"/>
        <v>0.43</v>
      </c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1" t="s">
        <v>55</v>
      </c>
      <c r="C70" s="5">
        <v>0</v>
      </c>
      <c r="D70" s="6">
        <f>ROUND(C70*100000/$L$11,2)</f>
        <v>0</v>
      </c>
      <c r="E70" s="5">
        <f>G70-C70</f>
        <v>7</v>
      </c>
      <c r="F70" s="6">
        <f>ROUND(E70*100000/$M$11,2)</f>
        <v>0.11</v>
      </c>
      <c r="G70" s="5">
        <v>7</v>
      </c>
      <c r="H70" s="6">
        <f t="shared" si="12"/>
        <v>0.07</v>
      </c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5"/>
      <c r="D71" s="6"/>
      <c r="E71" s="5"/>
      <c r="F71" s="6"/>
      <c r="G71" s="5"/>
      <c r="H71" s="6">
        <f t="shared" si="12"/>
        <v>0</v>
      </c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1" t="s">
        <v>56</v>
      </c>
      <c r="C72" s="5"/>
      <c r="D72" s="6"/>
      <c r="E72" s="5"/>
      <c r="F72" s="6"/>
      <c r="G72" s="5"/>
      <c r="H72" s="6">
        <f t="shared" si="12"/>
        <v>0</v>
      </c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5"/>
      <c r="D73" s="6"/>
      <c r="E73" s="5"/>
      <c r="F73" s="6"/>
      <c r="G73" s="5"/>
      <c r="H73" s="6">
        <f t="shared" si="12"/>
        <v>0</v>
      </c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1" t="s">
        <v>57</v>
      </c>
      <c r="C74" s="5">
        <v>6</v>
      </c>
      <c r="D74" s="6">
        <f>ROUND(C74*100000/$L$11,2)</f>
        <v>0.21</v>
      </c>
      <c r="E74" s="5">
        <f>G74-C74</f>
        <v>223</v>
      </c>
      <c r="F74" s="6">
        <f>ROUND(E74*100000/$M$11,2)</f>
        <v>3.44</v>
      </c>
      <c r="G74" s="5">
        <v>229</v>
      </c>
      <c r="H74" s="6">
        <f t="shared" si="12"/>
        <v>2.44</v>
      </c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1" t="s">
        <v>58</v>
      </c>
      <c r="C75" s="5">
        <v>6</v>
      </c>
      <c r="D75" s="6">
        <f>ROUND(C75*100000/$L$11,2)</f>
        <v>0.21</v>
      </c>
      <c r="E75" s="5">
        <f>G75-C75</f>
        <v>18</v>
      </c>
      <c r="F75" s="6">
        <f>ROUND(E75*100000/$M$11,2)</f>
        <v>0.28</v>
      </c>
      <c r="G75" s="5">
        <v>24</v>
      </c>
      <c r="H75" s="6">
        <f t="shared" si="12"/>
        <v>0.26</v>
      </c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1" t="s">
        <v>59</v>
      </c>
      <c r="C76" s="5">
        <v>0</v>
      </c>
      <c r="D76" s="6">
        <f>ROUND(C76*100000/$L$11,2)</f>
        <v>0</v>
      </c>
      <c r="E76" s="5">
        <f>G76-C76</f>
        <v>0</v>
      </c>
      <c r="F76" s="6">
        <f>ROUND(E76*100000/$M$11,2)</f>
        <v>0</v>
      </c>
      <c r="G76" s="5">
        <v>0</v>
      </c>
      <c r="H76" s="6">
        <f t="shared" si="12"/>
        <v>0</v>
      </c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1" t="s">
        <v>60</v>
      </c>
      <c r="C77" s="5">
        <v>0</v>
      </c>
      <c r="D77" s="6">
        <f>ROUND(C77*100000/$L$11,2)</f>
        <v>0</v>
      </c>
      <c r="E77" s="5">
        <f>G77-C77</f>
        <v>2</v>
      </c>
      <c r="F77" s="6">
        <f>ROUND(E77*100000/$M$11,2)</f>
        <v>0.03</v>
      </c>
      <c r="G77" s="5">
        <v>2</v>
      </c>
      <c r="H77" s="6">
        <f t="shared" si="12"/>
        <v>0.02</v>
      </c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1" t="s">
        <v>61</v>
      </c>
      <c r="C78" s="5">
        <v>0</v>
      </c>
      <c r="D78" s="6">
        <f>ROUND(C78*100000/$L$11,2)</f>
        <v>0</v>
      </c>
      <c r="E78" s="5">
        <f>G78-C78</f>
        <v>14</v>
      </c>
      <c r="F78" s="6">
        <f>ROUND(E78*100000/$M$11,2)</f>
        <v>0.22</v>
      </c>
      <c r="G78" s="5">
        <v>14</v>
      </c>
      <c r="H78" s="6">
        <f t="shared" si="12"/>
        <v>0.15</v>
      </c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5"/>
      <c r="D79" s="6"/>
      <c r="E79" s="5"/>
      <c r="F79" s="6"/>
      <c r="G79" s="5"/>
      <c r="H79" s="6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1" t="s">
        <v>62</v>
      </c>
      <c r="C80" s="5"/>
      <c r="D80" s="6"/>
      <c r="E80" s="5"/>
      <c r="F80" s="6"/>
      <c r="G80" s="5"/>
      <c r="H80" s="6"/>
      <c r="I80" s="2"/>
      <c r="J80" s="2"/>
      <c r="K80" s="2"/>
      <c r="L80" s="2"/>
      <c r="M80" s="2"/>
      <c r="N80" s="2"/>
      <c r="O80" s="2"/>
      <c r="P80" s="2"/>
    </row>
    <row r="81" spans="1:16" ht="12.75">
      <c r="A81" s="2"/>
      <c r="B81" s="2"/>
      <c r="C81" s="5"/>
      <c r="D81" s="6"/>
      <c r="E81" s="5"/>
      <c r="F81" s="6"/>
      <c r="G81" s="5"/>
      <c r="H81" s="6"/>
      <c r="I81" s="2"/>
      <c r="J81" s="2"/>
      <c r="K81" s="2"/>
      <c r="L81" s="2"/>
      <c r="M81" s="2"/>
      <c r="N81" s="2"/>
      <c r="O81" s="2"/>
      <c r="P81" s="2"/>
    </row>
    <row r="82" spans="1:16" ht="12.75">
      <c r="A82" s="2"/>
      <c r="B82" s="1" t="s">
        <v>63</v>
      </c>
      <c r="C82" s="5">
        <v>4465</v>
      </c>
      <c r="D82" s="6">
        <f>ROUND(C82*100000/$L$11,2)</f>
        <v>152.79</v>
      </c>
      <c r="E82" s="5">
        <f>G82-C82</f>
        <v>11641</v>
      </c>
      <c r="F82" s="6">
        <f>ROUND(E82*100000/$M$11,2)</f>
        <v>179.63</v>
      </c>
      <c r="G82" s="5">
        <v>16106</v>
      </c>
      <c r="H82" s="6">
        <f>IF(G82=0,0,((ROUND((G82*100000)/$N$11,2))))</f>
        <v>171.29</v>
      </c>
      <c r="I82" s="2"/>
      <c r="J82" s="2"/>
      <c r="K82" s="2"/>
      <c r="L82" s="2"/>
      <c r="M82" s="2"/>
      <c r="N82" s="2"/>
      <c r="O82" s="2"/>
      <c r="P82" s="2"/>
    </row>
    <row r="83" spans="1:16" ht="12.75">
      <c r="A83" s="2"/>
      <c r="B83" s="1" t="s">
        <v>64</v>
      </c>
      <c r="C83" s="5">
        <v>410</v>
      </c>
      <c r="D83" s="6">
        <f>ROUND(C83*100000/$L$11,2)</f>
        <v>14.03</v>
      </c>
      <c r="E83" s="5">
        <f>G83-C83</f>
        <v>509</v>
      </c>
      <c r="F83" s="6">
        <f>ROUND(E83*100000/$M$11,2)</f>
        <v>7.85</v>
      </c>
      <c r="G83" s="5">
        <v>919</v>
      </c>
      <c r="H83" s="6">
        <f>IF(G83=0,0,((ROUND((G83*100000)/$N$11,2))))</f>
        <v>9.77</v>
      </c>
      <c r="I83" s="2"/>
      <c r="J83" s="2"/>
      <c r="K83" s="2"/>
      <c r="L83" s="2"/>
      <c r="M83" s="2"/>
      <c r="N83" s="2"/>
      <c r="O83" s="2"/>
      <c r="P83" s="2"/>
    </row>
    <row r="84" spans="1:16" ht="12.75">
      <c r="A84" s="2"/>
      <c r="B84" s="1" t="s">
        <v>65</v>
      </c>
      <c r="C84" s="5">
        <v>156</v>
      </c>
      <c r="D84" s="6">
        <f>ROUND(C84*100000/$L$11,2)</f>
        <v>5.34</v>
      </c>
      <c r="E84" s="5">
        <f>G84-C84</f>
        <v>1114</v>
      </c>
      <c r="F84" s="6">
        <f>ROUND(E84*100000/$M$11,2)</f>
        <v>17.19</v>
      </c>
      <c r="G84" s="5">
        <v>1270</v>
      </c>
      <c r="H84" s="6">
        <f>IF(G84=0,0,((ROUND((G84*100000)/$N$11,2))))</f>
        <v>13.51</v>
      </c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1" t="s">
        <v>66</v>
      </c>
      <c r="C85" s="5">
        <v>5</v>
      </c>
      <c r="D85" s="6">
        <f>ROUND(C85*100000/$L$11,2)</f>
        <v>0.17</v>
      </c>
      <c r="E85" s="5">
        <f>G85-C85</f>
        <v>107</v>
      </c>
      <c r="F85" s="6">
        <f>ROUND(E85*100000/$M$11,2)</f>
        <v>1.65</v>
      </c>
      <c r="G85" s="5">
        <v>112</v>
      </c>
      <c r="H85" s="6">
        <f>IF(G85=0,0,((ROUND((G85*100000)/$N$11,2))))</f>
        <v>1.19</v>
      </c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5"/>
      <c r="D86" s="6"/>
      <c r="E86" s="5"/>
      <c r="F86" s="6"/>
      <c r="G86" s="5"/>
      <c r="H86" s="6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1" t="s">
        <v>67</v>
      </c>
      <c r="C87" s="5"/>
      <c r="D87" s="6"/>
      <c r="E87" s="5"/>
      <c r="F87" s="6"/>
      <c r="G87" s="5"/>
      <c r="H87" s="6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5"/>
      <c r="D88" s="6"/>
      <c r="E88" s="5"/>
      <c r="F88" s="6"/>
      <c r="G88" s="5"/>
      <c r="H88" s="6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1" t="s">
        <v>68</v>
      </c>
      <c r="C89" s="5">
        <v>0</v>
      </c>
      <c r="D89" s="6">
        <f aca="true" t="shared" si="13" ref="D89:D109">ROUND(C89*100000/$L$11,2)</f>
        <v>0</v>
      </c>
      <c r="E89" s="5">
        <f aca="true" t="shared" si="14" ref="E89:E109">G89-C89</f>
        <v>4</v>
      </c>
      <c r="F89" s="6">
        <f aca="true" t="shared" si="15" ref="F89:F109">ROUND(E89*100000/$M$11,2)</f>
        <v>0.06</v>
      </c>
      <c r="G89" s="5">
        <v>4</v>
      </c>
      <c r="H89" s="6">
        <f aca="true" t="shared" si="16" ref="H89:H109">IF(G89=0,0,((ROUND((G89*100000)/$N$11,2))))</f>
        <v>0.04</v>
      </c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1" t="s">
        <v>69</v>
      </c>
      <c r="C90" s="5">
        <v>361</v>
      </c>
      <c r="D90" s="6">
        <f t="shared" si="13"/>
        <v>12.35</v>
      </c>
      <c r="E90" s="5">
        <f t="shared" si="14"/>
        <v>1010</v>
      </c>
      <c r="F90" s="6">
        <f t="shared" si="15"/>
        <v>15.58</v>
      </c>
      <c r="G90" s="5">
        <v>1371</v>
      </c>
      <c r="H90" s="6">
        <f t="shared" si="16"/>
        <v>14.58</v>
      </c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1" t="s">
        <v>70</v>
      </c>
      <c r="C91" s="5">
        <v>39</v>
      </c>
      <c r="D91" s="6">
        <f t="shared" si="13"/>
        <v>1.33</v>
      </c>
      <c r="E91" s="5">
        <f t="shared" si="14"/>
        <v>70</v>
      </c>
      <c r="F91" s="6">
        <f t="shared" si="15"/>
        <v>1.08</v>
      </c>
      <c r="G91" s="5">
        <v>109</v>
      </c>
      <c r="H91" s="6">
        <f t="shared" si="16"/>
        <v>1.16</v>
      </c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1" t="s">
        <v>71</v>
      </c>
      <c r="C92" s="5">
        <v>52</v>
      </c>
      <c r="D92" s="6">
        <f t="shared" si="13"/>
        <v>1.78</v>
      </c>
      <c r="E92" s="5">
        <f t="shared" si="14"/>
        <v>121</v>
      </c>
      <c r="F92" s="6">
        <f t="shared" si="15"/>
        <v>1.87</v>
      </c>
      <c r="G92" s="5">
        <v>173</v>
      </c>
      <c r="H92" s="6">
        <f t="shared" si="16"/>
        <v>1.84</v>
      </c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1" t="s">
        <v>72</v>
      </c>
      <c r="C93" s="5">
        <v>0</v>
      </c>
      <c r="D93" s="6">
        <f t="shared" si="13"/>
        <v>0</v>
      </c>
      <c r="E93" s="5">
        <f t="shared" si="14"/>
        <v>0</v>
      </c>
      <c r="F93" s="6">
        <f t="shared" si="15"/>
        <v>0</v>
      </c>
      <c r="G93" s="5">
        <v>0</v>
      </c>
      <c r="H93" s="6">
        <f t="shared" si="16"/>
        <v>0</v>
      </c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1" t="s">
        <v>73</v>
      </c>
      <c r="C94" s="5">
        <v>3</v>
      </c>
      <c r="D94" s="6">
        <f t="shared" si="13"/>
        <v>0.1</v>
      </c>
      <c r="E94" s="5">
        <f t="shared" si="14"/>
        <v>13</v>
      </c>
      <c r="F94" s="6">
        <f t="shared" si="15"/>
        <v>0.2</v>
      </c>
      <c r="G94" s="5">
        <v>16</v>
      </c>
      <c r="H94" s="6">
        <f t="shared" si="16"/>
        <v>0.17</v>
      </c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1" t="s">
        <v>74</v>
      </c>
      <c r="C95" s="5">
        <v>251</v>
      </c>
      <c r="D95" s="6">
        <f t="shared" si="13"/>
        <v>8.59</v>
      </c>
      <c r="E95" s="5">
        <f t="shared" si="14"/>
        <v>2182</v>
      </c>
      <c r="F95" s="6">
        <f t="shared" si="15"/>
        <v>33.67</v>
      </c>
      <c r="G95" s="5">
        <v>2433</v>
      </c>
      <c r="H95" s="6">
        <f t="shared" si="16"/>
        <v>25.87</v>
      </c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1" t="s">
        <v>75</v>
      </c>
      <c r="C96" s="5">
        <v>53</v>
      </c>
      <c r="D96" s="6">
        <f t="shared" si="13"/>
        <v>1.81</v>
      </c>
      <c r="E96" s="5">
        <f t="shared" si="14"/>
        <v>221</v>
      </c>
      <c r="F96" s="6">
        <f t="shared" si="15"/>
        <v>3.41</v>
      </c>
      <c r="G96" s="5">
        <v>274</v>
      </c>
      <c r="H96" s="6">
        <f t="shared" si="16"/>
        <v>2.91</v>
      </c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1" t="s">
        <v>76</v>
      </c>
      <c r="C97" s="5">
        <v>3</v>
      </c>
      <c r="D97" s="6">
        <f t="shared" si="13"/>
        <v>0.1</v>
      </c>
      <c r="E97" s="5">
        <f t="shared" si="14"/>
        <v>27</v>
      </c>
      <c r="F97" s="6">
        <f t="shared" si="15"/>
        <v>0.42</v>
      </c>
      <c r="G97" s="5">
        <v>30</v>
      </c>
      <c r="H97" s="6">
        <f t="shared" si="16"/>
        <v>0.32</v>
      </c>
      <c r="I97" s="2"/>
      <c r="J97" s="2"/>
      <c r="K97" s="2"/>
      <c r="L97" s="2"/>
      <c r="M97" s="2"/>
      <c r="N97" s="2"/>
      <c r="O97" s="2"/>
      <c r="P97" s="2"/>
    </row>
    <row r="98" spans="1:16" ht="12.75">
      <c r="A98" s="2"/>
      <c r="B98" s="1" t="s">
        <v>77</v>
      </c>
      <c r="C98" s="5">
        <v>0</v>
      </c>
      <c r="D98" s="6">
        <f t="shared" si="13"/>
        <v>0</v>
      </c>
      <c r="E98" s="5">
        <f t="shared" si="14"/>
        <v>6</v>
      </c>
      <c r="F98" s="6">
        <f t="shared" si="15"/>
        <v>0.09</v>
      </c>
      <c r="G98" s="5">
        <v>6</v>
      </c>
      <c r="H98" s="6">
        <f t="shared" si="16"/>
        <v>0.06</v>
      </c>
      <c r="I98" s="2"/>
      <c r="J98" s="2"/>
      <c r="K98" s="2"/>
      <c r="L98" s="2"/>
      <c r="M98" s="2"/>
      <c r="N98" s="2"/>
      <c r="O98" s="2"/>
      <c r="P98" s="2"/>
    </row>
    <row r="99" spans="1:16" ht="12.75">
      <c r="A99" s="2"/>
      <c r="B99" s="1" t="s">
        <v>78</v>
      </c>
      <c r="C99" s="5">
        <v>0</v>
      </c>
      <c r="D99" s="6">
        <f t="shared" si="13"/>
        <v>0</v>
      </c>
      <c r="E99" s="5">
        <f t="shared" si="14"/>
        <v>7</v>
      </c>
      <c r="F99" s="6">
        <f t="shared" si="15"/>
        <v>0.11</v>
      </c>
      <c r="G99" s="5">
        <v>7</v>
      </c>
      <c r="H99" s="6">
        <f t="shared" si="16"/>
        <v>0.07</v>
      </c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1" t="s">
        <v>79</v>
      </c>
      <c r="C100" s="5">
        <v>4</v>
      </c>
      <c r="D100" s="6">
        <f t="shared" si="13"/>
        <v>0.14</v>
      </c>
      <c r="E100" s="5">
        <f t="shared" si="14"/>
        <v>10</v>
      </c>
      <c r="F100" s="6">
        <f t="shared" si="15"/>
        <v>0.15</v>
      </c>
      <c r="G100" s="5">
        <v>14</v>
      </c>
      <c r="H100" s="6">
        <f t="shared" si="16"/>
        <v>0.15</v>
      </c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1" t="s">
        <v>80</v>
      </c>
      <c r="C101" s="5">
        <v>5</v>
      </c>
      <c r="D101" s="6">
        <f t="shared" si="13"/>
        <v>0.17</v>
      </c>
      <c r="E101" s="5">
        <f t="shared" si="14"/>
        <v>9</v>
      </c>
      <c r="F101" s="6">
        <f t="shared" si="15"/>
        <v>0.14</v>
      </c>
      <c r="G101" s="5">
        <v>14</v>
      </c>
      <c r="H101" s="6">
        <f t="shared" si="16"/>
        <v>0.15</v>
      </c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1" t="s">
        <v>81</v>
      </c>
      <c r="C102" s="5">
        <v>73</v>
      </c>
      <c r="D102" s="6">
        <f t="shared" si="13"/>
        <v>2.5</v>
      </c>
      <c r="E102" s="5">
        <f t="shared" si="14"/>
        <v>127</v>
      </c>
      <c r="F102" s="6">
        <f t="shared" si="15"/>
        <v>1.96</v>
      </c>
      <c r="G102" s="5">
        <v>200</v>
      </c>
      <c r="H102" s="6">
        <f t="shared" si="16"/>
        <v>2.13</v>
      </c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1" t="s">
        <v>82</v>
      </c>
      <c r="C103" s="5">
        <v>10921</v>
      </c>
      <c r="D103" s="6">
        <f t="shared" si="13"/>
        <v>373.71</v>
      </c>
      <c r="E103" s="5">
        <f t="shared" si="14"/>
        <v>22997</v>
      </c>
      <c r="F103" s="6">
        <f t="shared" si="15"/>
        <v>354.86</v>
      </c>
      <c r="G103" s="5">
        <v>33918</v>
      </c>
      <c r="H103" s="6">
        <f t="shared" si="16"/>
        <v>360.72</v>
      </c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"/>
      <c r="B104" s="1" t="s">
        <v>83</v>
      </c>
      <c r="C104" s="5">
        <v>62186</v>
      </c>
      <c r="D104" s="6">
        <f t="shared" si="13"/>
        <v>2127.97</v>
      </c>
      <c r="E104" s="5">
        <f t="shared" si="14"/>
        <v>190065</v>
      </c>
      <c r="F104" s="6">
        <f t="shared" si="15"/>
        <v>2932.8</v>
      </c>
      <c r="G104" s="5">
        <v>252251</v>
      </c>
      <c r="H104" s="6">
        <f t="shared" si="16"/>
        <v>2682.67</v>
      </c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2"/>
      <c r="B105" s="1" t="s">
        <v>84</v>
      </c>
      <c r="C105" s="5">
        <v>3</v>
      </c>
      <c r="D105" s="6">
        <f t="shared" si="13"/>
        <v>0.1</v>
      </c>
      <c r="E105" s="5">
        <f t="shared" si="14"/>
        <v>3</v>
      </c>
      <c r="F105" s="6">
        <f t="shared" si="15"/>
        <v>0.05</v>
      </c>
      <c r="G105" s="5">
        <v>6</v>
      </c>
      <c r="H105" s="6">
        <f t="shared" si="16"/>
        <v>0.06</v>
      </c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2"/>
      <c r="B106" s="1" t="s">
        <v>85</v>
      </c>
      <c r="C106" s="5">
        <v>0</v>
      </c>
      <c r="D106" s="6">
        <f t="shared" si="13"/>
        <v>0</v>
      </c>
      <c r="E106" s="5">
        <f t="shared" si="14"/>
        <v>245</v>
      </c>
      <c r="F106" s="6">
        <f t="shared" si="15"/>
        <v>3.78</v>
      </c>
      <c r="G106" s="5">
        <v>245</v>
      </c>
      <c r="H106" s="6">
        <f t="shared" si="16"/>
        <v>2.61</v>
      </c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2"/>
      <c r="B107" s="1" t="s">
        <v>86</v>
      </c>
      <c r="C107" s="5">
        <v>0</v>
      </c>
      <c r="D107" s="6">
        <f t="shared" si="13"/>
        <v>0</v>
      </c>
      <c r="E107" s="5">
        <f t="shared" si="14"/>
        <v>4</v>
      </c>
      <c r="F107" s="6">
        <f t="shared" si="15"/>
        <v>0.06</v>
      </c>
      <c r="G107" s="5">
        <v>4</v>
      </c>
      <c r="H107" s="6">
        <f t="shared" si="16"/>
        <v>0.04</v>
      </c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2"/>
      <c r="B108" s="1" t="s">
        <v>87</v>
      </c>
      <c r="C108" s="5">
        <v>0</v>
      </c>
      <c r="D108" s="6">
        <f t="shared" si="13"/>
        <v>0</v>
      </c>
      <c r="E108" s="5">
        <f t="shared" si="14"/>
        <v>0</v>
      </c>
      <c r="F108" s="6">
        <f t="shared" si="15"/>
        <v>0</v>
      </c>
      <c r="G108" s="5">
        <v>0</v>
      </c>
      <c r="H108" s="6">
        <f t="shared" si="16"/>
        <v>0</v>
      </c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2"/>
      <c r="B109" s="1" t="s">
        <v>88</v>
      </c>
      <c r="C109" s="5">
        <v>0</v>
      </c>
      <c r="D109" s="6">
        <f t="shared" si="13"/>
        <v>0</v>
      </c>
      <c r="E109" s="5">
        <f t="shared" si="14"/>
        <v>3</v>
      </c>
      <c r="F109" s="6">
        <f t="shared" si="15"/>
        <v>0.05</v>
      </c>
      <c r="G109" s="5">
        <v>3</v>
      </c>
      <c r="H109" s="6">
        <f t="shared" si="16"/>
        <v>0.03</v>
      </c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2"/>
      <c r="B110" s="2"/>
      <c r="C110" s="5"/>
      <c r="D110" s="6"/>
      <c r="E110" s="5"/>
      <c r="F110" s="6"/>
      <c r="G110" s="5"/>
      <c r="H110" s="6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2"/>
      <c r="B111" s="1" t="s">
        <v>89</v>
      </c>
      <c r="C111" s="5"/>
      <c r="D111" s="6"/>
      <c r="E111" s="5"/>
      <c r="F111" s="6"/>
      <c r="G111" s="5"/>
      <c r="H111" s="6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2"/>
      <c r="B112" s="2"/>
      <c r="C112" s="5">
        <v>40</v>
      </c>
      <c r="D112" s="6">
        <f aca="true" t="shared" si="17" ref="D112:D121">ROUND(C112*100000/$L$11,2)</f>
        <v>1.37</v>
      </c>
      <c r="E112" s="5">
        <f aca="true" t="shared" si="18" ref="E112:E144">G112-C112</f>
        <v>312</v>
      </c>
      <c r="F112" s="6">
        <f aca="true" t="shared" si="19" ref="F112:F121">ROUND(E112*100000/$M$11,2)</f>
        <v>4.81</v>
      </c>
      <c r="G112" s="5">
        <v>352</v>
      </c>
      <c r="H112" s="6">
        <f aca="true" t="shared" si="20" ref="H112:H121">IF(G112=0,0,((ROUND((G112*100000)/$N$11,2))))</f>
        <v>3.74</v>
      </c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2"/>
      <c r="B113" s="1" t="s">
        <v>90</v>
      </c>
      <c r="C113" s="5">
        <v>24055</v>
      </c>
      <c r="D113" s="6">
        <f t="shared" si="17"/>
        <v>823.15</v>
      </c>
      <c r="E113" s="5">
        <f t="shared" si="18"/>
        <v>72969</v>
      </c>
      <c r="F113" s="6">
        <f t="shared" si="19"/>
        <v>1125.95</v>
      </c>
      <c r="G113" s="5">
        <v>97024</v>
      </c>
      <c r="H113" s="6">
        <f t="shared" si="20"/>
        <v>1031.84</v>
      </c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"/>
      <c r="B114" s="1" t="s">
        <v>91</v>
      </c>
      <c r="C114" s="5">
        <v>141</v>
      </c>
      <c r="D114" s="6">
        <f t="shared" si="17"/>
        <v>4.82</v>
      </c>
      <c r="E114" s="5">
        <f t="shared" si="18"/>
        <v>217</v>
      </c>
      <c r="F114" s="6">
        <f t="shared" si="19"/>
        <v>3.35</v>
      </c>
      <c r="G114" s="5">
        <v>358</v>
      </c>
      <c r="H114" s="6">
        <f t="shared" si="20"/>
        <v>3.81</v>
      </c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2"/>
      <c r="B115" s="1" t="s">
        <v>92</v>
      </c>
      <c r="C115" s="5">
        <v>16446</v>
      </c>
      <c r="D115" s="6">
        <f t="shared" si="17"/>
        <v>562.77</v>
      </c>
      <c r="E115" s="5">
        <f t="shared" si="18"/>
        <v>49263</v>
      </c>
      <c r="F115" s="6">
        <f t="shared" si="19"/>
        <v>760.15</v>
      </c>
      <c r="G115" s="5">
        <v>65709</v>
      </c>
      <c r="H115" s="6">
        <f t="shared" si="20"/>
        <v>698.81</v>
      </c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2"/>
      <c r="B116" s="1" t="s">
        <v>93</v>
      </c>
      <c r="C116" s="5">
        <v>3424</v>
      </c>
      <c r="D116" s="6">
        <f t="shared" si="17"/>
        <v>117.17</v>
      </c>
      <c r="E116" s="5">
        <f t="shared" si="18"/>
        <v>4269</v>
      </c>
      <c r="F116" s="6">
        <f t="shared" si="19"/>
        <v>65.87</v>
      </c>
      <c r="G116" s="5">
        <v>7693</v>
      </c>
      <c r="H116" s="6">
        <f t="shared" si="20"/>
        <v>81.81</v>
      </c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"/>
      <c r="B117" s="1" t="s">
        <v>94</v>
      </c>
      <c r="C117" s="5">
        <v>1485</v>
      </c>
      <c r="D117" s="6">
        <f t="shared" si="17"/>
        <v>50.82</v>
      </c>
      <c r="E117" s="5">
        <f t="shared" si="18"/>
        <v>2040</v>
      </c>
      <c r="F117" s="6">
        <f t="shared" si="19"/>
        <v>31.48</v>
      </c>
      <c r="G117" s="5">
        <v>3525</v>
      </c>
      <c r="H117" s="6">
        <f t="shared" si="20"/>
        <v>37.49</v>
      </c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2"/>
      <c r="B118" s="1" t="s">
        <v>95</v>
      </c>
      <c r="C118" s="5">
        <v>6914</v>
      </c>
      <c r="D118" s="6">
        <f t="shared" si="17"/>
        <v>236.59</v>
      </c>
      <c r="E118" s="5">
        <f t="shared" si="18"/>
        <v>21924</v>
      </c>
      <c r="F118" s="6">
        <f t="shared" si="19"/>
        <v>338.3</v>
      </c>
      <c r="G118" s="5">
        <v>28838</v>
      </c>
      <c r="H118" s="6">
        <f t="shared" si="20"/>
        <v>306.69</v>
      </c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2"/>
      <c r="B119" s="1" t="s">
        <v>96</v>
      </c>
      <c r="C119" s="5">
        <v>1</v>
      </c>
      <c r="D119" s="6">
        <f t="shared" si="17"/>
        <v>0.03</v>
      </c>
      <c r="E119" s="5">
        <f t="shared" si="18"/>
        <v>12</v>
      </c>
      <c r="F119" s="6">
        <f t="shared" si="19"/>
        <v>0.19</v>
      </c>
      <c r="G119" s="5">
        <v>13</v>
      </c>
      <c r="H119" s="6">
        <f t="shared" si="20"/>
        <v>0.14</v>
      </c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2"/>
      <c r="B120" s="1" t="s">
        <v>97</v>
      </c>
      <c r="C120" s="5">
        <v>283</v>
      </c>
      <c r="D120" s="6">
        <f t="shared" si="17"/>
        <v>9.68</v>
      </c>
      <c r="E120" s="5">
        <f t="shared" si="18"/>
        <v>1487</v>
      </c>
      <c r="F120" s="6">
        <f t="shared" si="19"/>
        <v>22.95</v>
      </c>
      <c r="G120" s="5">
        <v>1770</v>
      </c>
      <c r="H120" s="6">
        <f t="shared" si="20"/>
        <v>18.82</v>
      </c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2"/>
      <c r="B121" s="1" t="s">
        <v>98</v>
      </c>
      <c r="C121" s="5">
        <v>43</v>
      </c>
      <c r="D121" s="6">
        <f t="shared" si="17"/>
        <v>1.47</v>
      </c>
      <c r="E121" s="5">
        <f t="shared" si="18"/>
        <v>4486</v>
      </c>
      <c r="F121" s="6">
        <f t="shared" si="19"/>
        <v>69.22</v>
      </c>
      <c r="G121" s="5">
        <v>4529</v>
      </c>
      <c r="H121" s="6">
        <f t="shared" si="20"/>
        <v>48.17</v>
      </c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2"/>
      <c r="B122" s="1" t="s">
        <v>99</v>
      </c>
      <c r="C122" s="5">
        <v>39</v>
      </c>
      <c r="D122" s="6">
        <f>ROUND(C122*100000/$L$13,2)</f>
        <v>3.89</v>
      </c>
      <c r="E122" s="5">
        <f t="shared" si="18"/>
        <v>187</v>
      </c>
      <c r="F122" s="6">
        <f>ROUND(E122*100000/$M$13,2)</f>
        <v>8.41</v>
      </c>
      <c r="G122" s="5">
        <v>226</v>
      </c>
      <c r="H122" s="6">
        <f>IF(G122=0,0,((ROUND((G122*100000)/$N$13,2))))</f>
        <v>7.01</v>
      </c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2"/>
      <c r="B123" s="1" t="s">
        <v>100</v>
      </c>
      <c r="C123" s="5">
        <v>7884</v>
      </c>
      <c r="D123" s="6">
        <f aca="true" t="shared" si="21" ref="D123:D131">ROUND(C123*100000/$L$11,2)</f>
        <v>269.79</v>
      </c>
      <c r="E123" s="5">
        <f t="shared" si="18"/>
        <v>12008</v>
      </c>
      <c r="F123" s="6">
        <f aca="true" t="shared" si="22" ref="F123:F131">ROUND(E123*100000/$M$11,2)</f>
        <v>185.29</v>
      </c>
      <c r="G123" s="5">
        <v>19892</v>
      </c>
      <c r="H123" s="6">
        <f aca="true" t="shared" si="23" ref="H123:H131">IF(G123=0,0,((ROUND((G123*100000)/$N$11,2))))</f>
        <v>211.55</v>
      </c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2"/>
      <c r="B124" s="1" t="s">
        <v>101</v>
      </c>
      <c r="C124" s="5">
        <v>127</v>
      </c>
      <c r="D124" s="6">
        <f t="shared" si="21"/>
        <v>4.35</v>
      </c>
      <c r="E124" s="5">
        <f t="shared" si="18"/>
        <v>331</v>
      </c>
      <c r="F124" s="6">
        <f t="shared" si="22"/>
        <v>5.11</v>
      </c>
      <c r="G124" s="5">
        <v>458</v>
      </c>
      <c r="H124" s="6">
        <f t="shared" si="23"/>
        <v>4.87</v>
      </c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2"/>
      <c r="B125" s="1" t="s">
        <v>102</v>
      </c>
      <c r="C125" s="7">
        <v>31591</v>
      </c>
      <c r="D125" s="6">
        <f t="shared" si="21"/>
        <v>1081.03</v>
      </c>
      <c r="E125" s="5">
        <f t="shared" si="18"/>
        <v>106221</v>
      </c>
      <c r="F125" s="6">
        <f t="shared" si="22"/>
        <v>1639.04</v>
      </c>
      <c r="G125" s="5">
        <v>137812</v>
      </c>
      <c r="H125" s="6">
        <f t="shared" si="23"/>
        <v>1465.62</v>
      </c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1"/>
      <c r="B126" s="1" t="s">
        <v>103</v>
      </c>
      <c r="C126" s="5">
        <v>255</v>
      </c>
      <c r="D126" s="6">
        <f t="shared" si="21"/>
        <v>8.73</v>
      </c>
      <c r="E126" s="5">
        <f t="shared" si="18"/>
        <v>611</v>
      </c>
      <c r="F126" s="6">
        <f t="shared" si="22"/>
        <v>9.43</v>
      </c>
      <c r="G126" s="5">
        <v>866</v>
      </c>
      <c r="H126" s="6">
        <f t="shared" si="23"/>
        <v>9.21</v>
      </c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2"/>
      <c r="B127" s="1" t="s">
        <v>104</v>
      </c>
      <c r="C127" s="5">
        <v>443</v>
      </c>
      <c r="D127" s="6">
        <f t="shared" si="21"/>
        <v>15.16</v>
      </c>
      <c r="E127" s="5">
        <f t="shared" si="18"/>
        <v>769</v>
      </c>
      <c r="F127" s="6">
        <f t="shared" si="22"/>
        <v>11.87</v>
      </c>
      <c r="G127" s="5">
        <v>1212</v>
      </c>
      <c r="H127" s="6">
        <f t="shared" si="23"/>
        <v>12.89</v>
      </c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"/>
      <c r="B128" s="1" t="s">
        <v>105</v>
      </c>
      <c r="C128" s="5">
        <v>317</v>
      </c>
      <c r="D128" s="6">
        <f t="shared" si="21"/>
        <v>10.85</v>
      </c>
      <c r="E128" s="5">
        <f t="shared" si="18"/>
        <v>1191</v>
      </c>
      <c r="F128" s="6">
        <f t="shared" si="22"/>
        <v>18.38</v>
      </c>
      <c r="G128" s="5">
        <v>1508</v>
      </c>
      <c r="H128" s="6">
        <f t="shared" si="23"/>
        <v>16.04</v>
      </c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2"/>
      <c r="B129" s="1" t="s">
        <v>106</v>
      </c>
      <c r="C129" s="5">
        <v>1627</v>
      </c>
      <c r="D129" s="6">
        <f t="shared" si="21"/>
        <v>55.68</v>
      </c>
      <c r="E129" s="5">
        <f t="shared" si="18"/>
        <v>5845</v>
      </c>
      <c r="F129" s="6">
        <f t="shared" si="22"/>
        <v>90.19</v>
      </c>
      <c r="G129" s="5">
        <v>7472</v>
      </c>
      <c r="H129" s="6">
        <f t="shared" si="23"/>
        <v>79.46</v>
      </c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2"/>
      <c r="B130" s="1" t="s">
        <v>107</v>
      </c>
      <c r="C130" s="5">
        <v>297</v>
      </c>
      <c r="D130" s="6">
        <f t="shared" si="21"/>
        <v>10.16</v>
      </c>
      <c r="E130" s="5">
        <f t="shared" si="18"/>
        <v>649</v>
      </c>
      <c r="F130" s="6">
        <f t="shared" si="22"/>
        <v>10.01</v>
      </c>
      <c r="G130" s="5">
        <v>946</v>
      </c>
      <c r="H130" s="6">
        <f t="shared" si="23"/>
        <v>10.06</v>
      </c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2"/>
      <c r="B131" s="1" t="s">
        <v>108</v>
      </c>
      <c r="C131" s="5">
        <v>17</v>
      </c>
      <c r="D131" s="6">
        <f t="shared" si="21"/>
        <v>0.58</v>
      </c>
      <c r="E131" s="5">
        <f t="shared" si="18"/>
        <v>383</v>
      </c>
      <c r="F131" s="6">
        <f t="shared" si="22"/>
        <v>5.91</v>
      </c>
      <c r="G131" s="5">
        <v>400</v>
      </c>
      <c r="H131" s="6">
        <f t="shared" si="23"/>
        <v>4.25</v>
      </c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"/>
      <c r="B132" s="1" t="s">
        <v>109</v>
      </c>
      <c r="C132" s="5">
        <v>368</v>
      </c>
      <c r="D132" s="6">
        <f>ROUND(C132*100000/$L$13,2)</f>
        <v>36.71</v>
      </c>
      <c r="E132" s="5">
        <f t="shared" si="18"/>
        <v>1330</v>
      </c>
      <c r="F132" s="6">
        <f>ROUND(E132*100000/$M$13,2)</f>
        <v>59.83</v>
      </c>
      <c r="G132" s="5">
        <v>1698</v>
      </c>
      <c r="H132" s="6">
        <f>IF(G132=0,0,((ROUND((G132*100000)/$N$13,2))))</f>
        <v>52.65</v>
      </c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2"/>
      <c r="B133" s="1" t="s">
        <v>110</v>
      </c>
      <c r="C133" s="5">
        <v>32</v>
      </c>
      <c r="D133" s="6">
        <f>ROUND(C133*100000/$L$13,2)</f>
        <v>3.19</v>
      </c>
      <c r="E133" s="5">
        <f t="shared" si="18"/>
        <v>298</v>
      </c>
      <c r="F133" s="6">
        <f>ROUND(E133*100000/$M$13,2)</f>
        <v>13.41</v>
      </c>
      <c r="G133" s="5">
        <v>330</v>
      </c>
      <c r="H133" s="6">
        <f>IF(G133=0,0,((ROUND((G133*100000)/$N$13,2))))</f>
        <v>10.23</v>
      </c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2"/>
      <c r="B134" s="1" t="s">
        <v>111</v>
      </c>
      <c r="C134" s="5">
        <v>112</v>
      </c>
      <c r="D134" s="6">
        <f>ROUND(C134*100000/$L$13,2)</f>
        <v>11.17</v>
      </c>
      <c r="E134" s="5">
        <f t="shared" si="18"/>
        <v>472</v>
      </c>
      <c r="F134" s="6">
        <f>ROUND(E134*100000/$M$13,2)</f>
        <v>21.23</v>
      </c>
      <c r="G134" s="5">
        <v>584</v>
      </c>
      <c r="H134" s="6">
        <f>IF(G134=0,0,((ROUND((G134*100000)/$N$13,2))))</f>
        <v>18.11</v>
      </c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2"/>
      <c r="B135" s="1" t="s">
        <v>112</v>
      </c>
      <c r="C135" s="5">
        <v>16</v>
      </c>
      <c r="D135" s="6">
        <f aca="true" t="shared" si="24" ref="D135:D144">ROUND(C135*100000/$L$11,2)</f>
        <v>0.55</v>
      </c>
      <c r="E135" s="5">
        <f t="shared" si="18"/>
        <v>114</v>
      </c>
      <c r="F135" s="6">
        <f aca="true" t="shared" si="25" ref="F135:F144">ROUND(E135*100000/$M$11,2)</f>
        <v>1.76</v>
      </c>
      <c r="G135" s="5">
        <v>130</v>
      </c>
      <c r="H135" s="6">
        <f aca="true" t="shared" si="26" ref="H135:H144">IF(G135=0,0,((ROUND((G135*100000)/$N$11,2))))</f>
        <v>1.38</v>
      </c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1" t="s">
        <v>113</v>
      </c>
      <c r="C136" s="5">
        <v>9</v>
      </c>
      <c r="D136" s="6">
        <f t="shared" si="24"/>
        <v>0.31</v>
      </c>
      <c r="E136" s="5">
        <f t="shared" si="18"/>
        <v>117</v>
      </c>
      <c r="F136" s="6">
        <f t="shared" si="25"/>
        <v>1.81</v>
      </c>
      <c r="G136" s="5">
        <v>126</v>
      </c>
      <c r="H136" s="6">
        <f t="shared" si="26"/>
        <v>1.34</v>
      </c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"/>
      <c r="B137" s="1" t="s">
        <v>114</v>
      </c>
      <c r="C137" s="5">
        <v>104</v>
      </c>
      <c r="D137" s="6">
        <f t="shared" si="24"/>
        <v>3.56</v>
      </c>
      <c r="E137" s="5">
        <f t="shared" si="18"/>
        <v>107</v>
      </c>
      <c r="F137" s="6">
        <f t="shared" si="25"/>
        <v>1.65</v>
      </c>
      <c r="G137" s="5">
        <v>211</v>
      </c>
      <c r="H137" s="6">
        <f t="shared" si="26"/>
        <v>2.24</v>
      </c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1" t="s">
        <v>115</v>
      </c>
      <c r="C138" s="5">
        <v>2087</v>
      </c>
      <c r="D138" s="6">
        <f t="shared" si="24"/>
        <v>71.42</v>
      </c>
      <c r="E138" s="5">
        <f t="shared" si="18"/>
        <v>1545</v>
      </c>
      <c r="F138" s="6">
        <f t="shared" si="25"/>
        <v>23.84</v>
      </c>
      <c r="G138" s="5">
        <v>3632</v>
      </c>
      <c r="H138" s="6">
        <f t="shared" si="26"/>
        <v>38.63</v>
      </c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"/>
      <c r="B139" s="1" t="s">
        <v>116</v>
      </c>
      <c r="C139" s="5">
        <v>1749</v>
      </c>
      <c r="D139" s="6">
        <f t="shared" si="24"/>
        <v>59.85</v>
      </c>
      <c r="E139" s="5">
        <f t="shared" si="18"/>
        <v>1548</v>
      </c>
      <c r="F139" s="6">
        <f t="shared" si="25"/>
        <v>23.89</v>
      </c>
      <c r="G139" s="5">
        <v>3297</v>
      </c>
      <c r="H139" s="6">
        <f t="shared" si="26"/>
        <v>35.06</v>
      </c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1" t="s">
        <v>117</v>
      </c>
      <c r="C140" s="5">
        <v>1734</v>
      </c>
      <c r="D140" s="6">
        <f t="shared" si="24"/>
        <v>59.34</v>
      </c>
      <c r="E140" s="5">
        <f t="shared" si="18"/>
        <v>3467</v>
      </c>
      <c r="F140" s="6">
        <f t="shared" si="25"/>
        <v>53.5</v>
      </c>
      <c r="G140" s="5">
        <v>5201</v>
      </c>
      <c r="H140" s="6">
        <f t="shared" si="26"/>
        <v>55.31</v>
      </c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1" t="s">
        <v>118</v>
      </c>
      <c r="C141" s="5">
        <v>950</v>
      </c>
      <c r="D141" s="6">
        <f t="shared" si="24"/>
        <v>32.51</v>
      </c>
      <c r="E141" s="5">
        <f t="shared" si="18"/>
        <v>2378</v>
      </c>
      <c r="F141" s="6">
        <f t="shared" si="25"/>
        <v>36.69</v>
      </c>
      <c r="G141" s="5">
        <v>3328</v>
      </c>
      <c r="H141" s="6">
        <f t="shared" si="26"/>
        <v>35.39</v>
      </c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"/>
      <c r="B142" s="1" t="s">
        <v>119</v>
      </c>
      <c r="C142" s="5">
        <v>57</v>
      </c>
      <c r="D142" s="6">
        <f t="shared" si="24"/>
        <v>1.95</v>
      </c>
      <c r="E142" s="5">
        <f t="shared" si="18"/>
        <v>530</v>
      </c>
      <c r="F142" s="6">
        <f t="shared" si="25"/>
        <v>8.18</v>
      </c>
      <c r="G142" s="5">
        <v>587</v>
      </c>
      <c r="H142" s="6">
        <f t="shared" si="26"/>
        <v>6.24</v>
      </c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"/>
      <c r="B143" s="1" t="s">
        <v>120</v>
      </c>
      <c r="C143" s="5">
        <v>1</v>
      </c>
      <c r="D143" s="6">
        <f t="shared" si="24"/>
        <v>0.03</v>
      </c>
      <c r="E143" s="5">
        <f t="shared" si="18"/>
        <v>6</v>
      </c>
      <c r="F143" s="6">
        <f t="shared" si="25"/>
        <v>0.09</v>
      </c>
      <c r="G143" s="5">
        <v>7</v>
      </c>
      <c r="H143" s="6">
        <f t="shared" si="26"/>
        <v>0.07</v>
      </c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"/>
      <c r="B144" s="1" t="s">
        <v>121</v>
      </c>
      <c r="C144" s="5">
        <v>1</v>
      </c>
      <c r="D144" s="6">
        <f t="shared" si="24"/>
        <v>0.03</v>
      </c>
      <c r="E144" s="5">
        <f t="shared" si="18"/>
        <v>10</v>
      </c>
      <c r="F144" s="6">
        <f t="shared" si="25"/>
        <v>0.15</v>
      </c>
      <c r="G144" s="5">
        <v>11</v>
      </c>
      <c r="H144" s="6">
        <f t="shared" si="26"/>
        <v>0.12</v>
      </c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"/>
      <c r="B145" s="1" t="s">
        <v>122</v>
      </c>
      <c r="C145" s="5"/>
      <c r="D145" s="2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"/>
      <c r="B146" s="9"/>
      <c r="C146" s="11"/>
      <c r="D146" s="12"/>
      <c r="E146" s="11"/>
      <c r="F146" s="12"/>
      <c r="G146" s="11"/>
      <c r="H146" s="12"/>
      <c r="I146" s="10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1" t="s">
        <v>123</v>
      </c>
      <c r="C147" s="5"/>
      <c r="D147" s="6"/>
      <c r="E147" s="5"/>
      <c r="F147" s="6"/>
      <c r="G147" s="5"/>
      <c r="H147" s="6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1" t="s">
        <v>124</v>
      </c>
      <c r="C148" s="5"/>
      <c r="D148" s="6"/>
      <c r="E148" s="5"/>
      <c r="F148" s="6"/>
      <c r="G148" s="5"/>
      <c r="H148" s="6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"/>
      <c r="B149" s="1" t="s">
        <v>125</v>
      </c>
      <c r="C149" s="5"/>
      <c r="D149" s="6"/>
      <c r="E149" s="5"/>
      <c r="F149" s="6"/>
      <c r="G149" s="5"/>
      <c r="H149" s="6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"/>
      <c r="B150" s="1" t="s">
        <v>132</v>
      </c>
      <c r="C150" s="5"/>
      <c r="D150" s="6"/>
      <c r="E150" s="5"/>
      <c r="F150" s="6"/>
      <c r="G150" s="5"/>
      <c r="H150" s="6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"/>
      <c r="B151" s="1" t="s">
        <v>126</v>
      </c>
      <c r="C151" s="5"/>
      <c r="D151" s="6"/>
      <c r="E151" s="5"/>
      <c r="F151" s="6"/>
      <c r="G151" s="5"/>
      <c r="H151" s="6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"/>
      <c r="B152" s="1" t="s">
        <v>127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1" t="s">
        <v>128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5"/>
      <c r="D154" s="6"/>
      <c r="E154" s="5"/>
      <c r="F154" s="6"/>
      <c r="G154" s="5"/>
      <c r="H154" s="6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5"/>
      <c r="D155" s="6"/>
      <c r="E155" s="5"/>
      <c r="F155" s="6"/>
      <c r="G155" s="5"/>
      <c r="H155" s="6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5"/>
      <c r="D156" s="6"/>
      <c r="E156" s="5"/>
      <c r="F156" s="6"/>
      <c r="G156" s="5"/>
      <c r="H156" s="6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5"/>
      <c r="D157" s="6"/>
      <c r="E157" s="5"/>
      <c r="F157" s="6"/>
      <c r="G157" s="5"/>
      <c r="H157" s="6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5"/>
      <c r="D158" s="6"/>
      <c r="E158" s="5"/>
      <c r="F158" s="6"/>
      <c r="G158" s="5"/>
      <c r="H158" s="6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5"/>
      <c r="D159" s="6"/>
      <c r="E159" s="5"/>
      <c r="F159" s="6"/>
      <c r="G159" s="5"/>
      <c r="H159" s="6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8"/>
      <c r="E160" s="2"/>
      <c r="F160" s="2"/>
      <c r="G160" s="5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8"/>
      <c r="E161" s="2"/>
      <c r="F161" s="2"/>
      <c r="G161" s="5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8"/>
      <c r="E162" s="2"/>
      <c r="F162" s="2"/>
      <c r="G162" s="5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8"/>
      <c r="E163" s="2"/>
      <c r="F163" s="2"/>
      <c r="G163" s="5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8"/>
      <c r="E164" s="2"/>
      <c r="F164" s="2"/>
      <c r="G164" s="5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"/>
      <c r="B165" s="2"/>
      <c r="C165" s="2"/>
      <c r="D165" s="8"/>
      <c r="E165" s="2"/>
      <c r="F165" s="2"/>
      <c r="G165" s="5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"/>
      <c r="B166" s="2"/>
      <c r="C166" s="2"/>
      <c r="D166" s="8"/>
      <c r="E166" s="2"/>
      <c r="F166" s="2"/>
      <c r="G166" s="5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"/>
      <c r="B167" s="2"/>
      <c r="C167" s="2"/>
      <c r="D167" s="8"/>
      <c r="E167" s="2"/>
      <c r="F167" s="2"/>
      <c r="G167" s="5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"/>
      <c r="B168" s="2"/>
      <c r="C168" s="2"/>
      <c r="D168" s="8"/>
      <c r="E168" s="2"/>
      <c r="F168" s="2"/>
      <c r="G168" s="5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"/>
      <c r="B169" s="2"/>
      <c r="C169" s="2"/>
      <c r="D169" s="8"/>
      <c r="E169" s="2"/>
      <c r="F169" s="2"/>
      <c r="G169" s="5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"/>
      <c r="B170" s="2"/>
      <c r="C170" s="2"/>
      <c r="D170" s="8"/>
      <c r="E170" s="2"/>
      <c r="F170" s="2"/>
      <c r="G170" s="5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2"/>
      <c r="B171" s="2"/>
      <c r="C171" s="2"/>
      <c r="D171" s="8"/>
      <c r="E171" s="2"/>
      <c r="F171" s="2"/>
      <c r="G171" s="5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"/>
      <c r="B172" s="2"/>
      <c r="C172" s="2"/>
      <c r="D172" s="8"/>
      <c r="E172" s="2"/>
      <c r="F172" s="2"/>
      <c r="G172" s="5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2"/>
      <c r="B173" s="2"/>
      <c r="C173" s="2"/>
      <c r="D173" s="8"/>
      <c r="E173" s="2"/>
      <c r="F173" s="2"/>
      <c r="G173" s="5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"/>
      <c r="B174" s="2"/>
      <c r="C174" s="2"/>
      <c r="D174" s="8"/>
      <c r="E174" s="2"/>
      <c r="F174" s="2"/>
      <c r="G174" s="5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"/>
      <c r="B175" s="2"/>
      <c r="C175" s="2"/>
      <c r="D175" s="8"/>
      <c r="E175" s="2"/>
      <c r="F175" s="2"/>
      <c r="G175" s="5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"/>
      <c r="B176" s="2"/>
      <c r="C176" s="2"/>
      <c r="D176" s="8"/>
      <c r="E176" s="2"/>
      <c r="F176" s="2"/>
      <c r="G176" s="5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2"/>
      <c r="B177" s="2"/>
      <c r="C177" s="2"/>
      <c r="D177" s="8"/>
      <c r="E177" s="2"/>
      <c r="F177" s="2"/>
      <c r="G177" s="5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2"/>
      <c r="B178" s="2"/>
      <c r="C178" s="2"/>
      <c r="D178" s="8"/>
      <c r="E178" s="2"/>
      <c r="F178" s="2"/>
      <c r="G178" s="5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2"/>
      <c r="B179" s="2"/>
      <c r="C179" s="2"/>
      <c r="D179" s="8"/>
      <c r="E179" s="2"/>
      <c r="F179" s="2"/>
      <c r="G179" s="5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</sheetData>
  <mergeCells count="5">
    <mergeCell ref="B2:I2"/>
    <mergeCell ref="B4:I4"/>
    <mergeCell ref="C7:D7"/>
    <mergeCell ref="E7:F7"/>
    <mergeCell ref="G7:H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2004-02-25T14:07:39Z</cp:lastPrinted>
  <dcterms:created xsi:type="dcterms:W3CDTF">2004-02-23T22:16:56Z</dcterms:created>
  <dcterms:modified xsi:type="dcterms:W3CDTF">2005-05-25T22:25:27Z</dcterms:modified>
  <cp:category/>
  <cp:version/>
  <cp:contentType/>
  <cp:contentStatus/>
</cp:coreProperties>
</file>