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10" sheetId="1" r:id="rId1"/>
  </sheets>
  <definedNames>
    <definedName name="\a">'CUAD1910'!$I$15</definedName>
    <definedName name="_Regression_Int" localSheetId="0" hidden="1">1</definedName>
    <definedName name="A_IMPRESIÓN_IM">'CUAD1910'!$A$1:$E$55</definedName>
    <definedName name="_xlnm.Print_Area" localSheetId="0">'CUAD1910'!$A$1:$F$56</definedName>
    <definedName name="Imprimir_área_IM" localSheetId="0">'CUAD1910'!$A$1:$F$56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<sst xmlns="http://schemas.openxmlformats.org/spreadsheetml/2006/main" count="49" uniqueCount="49">
  <si>
    <t xml:space="preserve"> </t>
  </si>
  <si>
    <t>NOTIFICACION</t>
  </si>
  <si>
    <t xml:space="preserve">            %</t>
  </si>
  <si>
    <t xml:space="preserve">      DELEGACION </t>
  </si>
  <si>
    <t>RECIBIDA</t>
  </si>
  <si>
    <t>META</t>
  </si>
  <si>
    <t>CUMPLIMIENTO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</si>
  <si>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</si>
  <si>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</si>
  <si>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</si>
  <si>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</si>
  <si>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</si>
  <si>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</si>
  <si>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</si>
  <si>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</si>
  <si>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</si>
  <si>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</si>
  <si>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</si>
  <si>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</si>
  <si>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</si>
  <si>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</si>
  <si>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</si>
  <si>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</si>
  <si>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</si>
  <si>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</si>
  <si>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</si>
  <si>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</si>
  <si>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</si>
  <si>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</si>
  <si>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</si>
  <si>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</si>
  <si>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</si>
  <si>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</si>
  <si>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</si>
  <si>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</si>
  <si>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</si>
  <si>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</si>
  <si>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</si>
  <si>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</si>
  <si>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</si>
  <si>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</si>
  <si>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</si>
  <si>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</si>
  <si>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</si>
  <si>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</si>
  <si>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FUENTE: FORMAS SUIVE-2000. INFORME SEMANAL DE CASOS NUEVOS DE ENFERMEDADES.</t>
  </si>
  <si>
    <t xml:space="preserve">          DEPARTAMENTO DE VIGILANCIA EPIDEMIOLOGICA</t>
  </si>
  <si>
    <t xml:space="preserve"> ANUARIO ESTADISTICO 2001</t>
  </si>
  <si>
    <t xml:space="preserve"> 19. 10  NOTIFICACION DE CASOS NUEVOS DE ENFERMEDADES, LOGROS Y CUMPLIMIENTO POR DELEGACION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</si>
</sst>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39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44.75390625" style="0" customWidth="1"/>
    <col min="3" max="5" width="30.625" style="0" customWidth="1"/>
    <col min="6" max="6" width="12.625" style="0" customWidth="1"/>
    <col min="7" max="7" width="9.625" style="0" customWidth="1"/>
    <col min="8" max="8" width="12.625" style="0" customWidth="1"/>
    <col min="9" max="9" width="6.625" style="0" customWidth="1"/>
    <col min="10" max="10" width="14.625" style="0" customWidth="1"/>
  </cols>
  <sheetData>
    <row r="1" spans="1:6" ht="12.75">
      <c r="A1" s="3" t="s">
        <v>0</v>
      </c>
      <c r="B1" s="4"/>
      <c r="C1" s="4"/>
      <c r="D1" s="4"/>
      <c r="E1" s="4"/>
      <c r="F1" s="4"/>
    </row>
    <row r="2" spans="1:6" ht="12.75">
      <c r="A2" s="4"/>
      <c r="B2" s="11" t="s">
        <v>47</v>
      </c>
      <c r="C2" s="11"/>
      <c r="D2" s="11"/>
      <c r="E2" s="11"/>
      <c r="F2" s="11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11" t="s">
        <v>48</v>
      </c>
      <c r="C4" s="11"/>
      <c r="D4" s="11"/>
      <c r="E4" s="11"/>
      <c r="F4" s="11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9"/>
      <c r="C6" s="10"/>
      <c r="D6" s="10"/>
      <c r="E6" s="10"/>
      <c r="F6" s="10"/>
    </row>
    <row r="7" spans="1:6" ht="12.75">
      <c r="A7" s="4"/>
      <c r="B7" s="4"/>
      <c r="C7" s="6" t="s">
        <v>1</v>
      </c>
      <c r="D7" s="4"/>
      <c r="E7" s="5" t="s">
        <v>2</v>
      </c>
      <c r="F7" s="4"/>
    </row>
    <row r="8" spans="1:6" ht="12.75">
      <c r="A8" s="4"/>
      <c r="B8" s="3" t="s">
        <v>3</v>
      </c>
      <c r="C8" s="6" t="s">
        <v>4</v>
      </c>
      <c r="D8" s="6" t="s">
        <v>5</v>
      </c>
      <c r="E8" s="6" t="s">
        <v>6</v>
      </c>
      <c r="F8" s="4"/>
    </row>
    <row r="9" spans="1:6" ht="12.75">
      <c r="A9" s="4"/>
      <c r="B9" s="9"/>
      <c r="C9" s="10"/>
      <c r="D9" s="10"/>
      <c r="E9" s="10"/>
      <c r="F9" s="10"/>
    </row>
    <row r="10" spans="1:6" ht="12.75">
      <c r="A10" s="4"/>
      <c r="B10" s="4"/>
      <c r="C10" s="4"/>
      <c r="D10" s="4"/>
      <c r="E10" s="7"/>
      <c r="F10" s="4"/>
    </row>
    <row r="11" spans="1:6" ht="12.75">
      <c r="A11" s="4"/>
      <c r="B11" s="3" t="s">
        <v>7</v>
      </c>
      <c r="C11" s="8">
        <f>SUM(C13+C20)</f>
        <v>4437215</v>
      </c>
      <c r="D11" s="8">
        <f>SUM(D13+D20)</f>
        <v>4678782</v>
      </c>
      <c r="E11" s="7">
        <f>IF(C11=0,0,((+C11*100)/D11))</f>
        <v>94.83696825370363</v>
      </c>
      <c r="F11" s="8"/>
    </row>
    <row r="12" spans="1:6" ht="12.75">
      <c r="A12" s="4"/>
      <c r="B12" s="4"/>
      <c r="C12" s="8"/>
      <c r="D12" s="8"/>
      <c r="E12" s="7"/>
      <c r="F12" s="8"/>
    </row>
    <row r="13" spans="1:6" ht="12.75">
      <c r="A13" s="4"/>
      <c r="B13" s="3" t="s">
        <v>8</v>
      </c>
      <c r="C13" s="8">
        <f>SUM(C15:C18)</f>
        <v>974607</v>
      </c>
      <c r="D13" s="8">
        <f>SUM(D15:D18)</f>
        <v>1069908</v>
      </c>
      <c r="E13" s="7">
        <f>IF(C13=0,0,((+C13*100)/D13))</f>
        <v>91.09259861595577</v>
      </c>
      <c r="F13" s="8"/>
    </row>
    <row r="14" spans="1:6" ht="12.75">
      <c r="A14" s="4"/>
      <c r="B14" s="4"/>
      <c r="C14" s="8"/>
      <c r="D14" s="8"/>
      <c r="E14" s="7"/>
      <c r="F14" s="8"/>
    </row>
    <row r="15" spans="1:12" ht="12.75">
      <c r="A15" s="4"/>
      <c r="B15" s="3" t="s">
        <v>9</v>
      </c>
      <c r="C15" s="8">
        <v>257336</v>
      </c>
      <c r="D15" s="8">
        <v>260581</v>
      </c>
      <c r="E15" s="7">
        <f>IF(C15=0,0,((+C15*100)/D15))</f>
        <v>98.75470583043277</v>
      </c>
      <c r="F15" s="4"/>
      <c r="H15" s="1">
        <v>243740</v>
      </c>
      <c r="I15" s="2">
        <v>46638</v>
      </c>
      <c r="J15" s="1">
        <f>H15+I15</f>
        <v>290378</v>
      </c>
      <c r="K15" s="2">
        <f>25652+3255</f>
        <v>28907</v>
      </c>
      <c r="L15" s="1">
        <f>J15+K15</f>
        <v>319285</v>
      </c>
    </row>
    <row r="16" spans="1:12" ht="12.75">
      <c r="A16" s="4"/>
      <c r="B16" s="3" t="s">
        <v>10</v>
      </c>
      <c r="C16" s="8">
        <v>194844</v>
      </c>
      <c r="D16" s="8">
        <v>257126</v>
      </c>
      <c r="E16" s="7">
        <f>IF(C16=0,0,((+C16*100)/D16))</f>
        <v>75.77763431158264</v>
      </c>
      <c r="F16" s="4"/>
      <c r="H16" s="1">
        <v>213808</v>
      </c>
      <c r="I16" s="2">
        <v>46086</v>
      </c>
      <c r="J16" s="1">
        <f>H16+I16</f>
        <v>259894</v>
      </c>
      <c r="K16" s="2">
        <f>38485+3344</f>
        <v>41829</v>
      </c>
      <c r="L16" s="1">
        <f>J16+K16</f>
        <v>301723</v>
      </c>
    </row>
    <row r="17" spans="1:12" ht="12.75">
      <c r="A17" s="4"/>
      <c r="B17" s="3" t="s">
        <v>11</v>
      </c>
      <c r="C17" s="8">
        <v>318857</v>
      </c>
      <c r="D17" s="8">
        <v>354201</v>
      </c>
      <c r="E17" s="7">
        <f>IF(C17=0,0,((+C17*100)/D17))</f>
        <v>90.02148497604468</v>
      </c>
      <c r="F17" s="4"/>
      <c r="H17" s="1">
        <v>269397</v>
      </c>
      <c r="I17" s="2">
        <v>45013</v>
      </c>
      <c r="J17" s="1">
        <f>H17+I17</f>
        <v>314410</v>
      </c>
      <c r="K17" s="2">
        <f>55587+4442</f>
        <v>60029</v>
      </c>
      <c r="L17" s="1">
        <f>J17+K17</f>
        <v>374439</v>
      </c>
    </row>
    <row r="18" spans="1:12" ht="12.75">
      <c r="A18" s="4"/>
      <c r="B18" s="3" t="s">
        <v>12</v>
      </c>
      <c r="C18" s="8">
        <v>203570</v>
      </c>
      <c r="D18" s="8">
        <v>198000</v>
      </c>
      <c r="E18" s="7">
        <f>IF(C18=0,0,((+C18*100)/D18))</f>
        <v>102.81313131313131</v>
      </c>
      <c r="F18" s="4"/>
      <c r="H18" s="1">
        <v>252291</v>
      </c>
      <c r="I18" s="2">
        <v>35534</v>
      </c>
      <c r="J18" s="1">
        <f>H18+I18</f>
        <v>287825</v>
      </c>
      <c r="L18" s="1">
        <f>J18+K18</f>
        <v>287825</v>
      </c>
    </row>
    <row r="19" spans="1:8" ht="12.75">
      <c r="A19" s="4"/>
      <c r="B19" s="4"/>
      <c r="C19" s="8"/>
      <c r="D19" s="8"/>
      <c r="E19" s="7"/>
      <c r="F19" s="4"/>
      <c r="H19" s="1"/>
    </row>
    <row r="20" spans="1:8" ht="12.75">
      <c r="A20" s="4"/>
      <c r="B20" s="3" t="s">
        <v>13</v>
      </c>
      <c r="C20" s="8">
        <f>SUM(C22:C52)</f>
        <v>3462608</v>
      </c>
      <c r="D20" s="8">
        <f>SUM(D22:D52)</f>
        <v>3608874</v>
      </c>
      <c r="E20" s="7">
        <f>IF(C20=0,0,((+C20*100)/D20))</f>
        <v>95.94704608695122</v>
      </c>
      <c r="F20" s="4"/>
      <c r="H20" s="1"/>
    </row>
    <row r="21" spans="1:8" ht="12.75">
      <c r="A21" s="4"/>
      <c r="B21" s="4"/>
      <c r="C21" s="8"/>
      <c r="D21" s="8"/>
      <c r="E21" s="7"/>
      <c r="F21" s="4"/>
      <c r="H21" s="1"/>
    </row>
    <row r="22" spans="1:12" ht="12.75">
      <c r="A22" s="4"/>
      <c r="B22" s="3" t="s">
        <v>14</v>
      </c>
      <c r="C22" s="8">
        <v>40242</v>
      </c>
      <c r="D22" s="8">
        <v>54683</v>
      </c>
      <c r="E22" s="7">
        <f aca="true" t="shared" si="0" ref="E22:E52">IF(C22=0,0,((+C22*100)/D22))</f>
        <v>73.59142695170345</v>
      </c>
      <c r="F22" s="4"/>
      <c r="H22" s="1">
        <v>51312</v>
      </c>
      <c r="I22" s="2">
        <v>4996</v>
      </c>
      <c r="J22" s="1">
        <f aca="true" t="shared" si="1" ref="J22:J52">H22+I22</f>
        <v>56308</v>
      </c>
      <c r="L22" s="1">
        <f aca="true" t="shared" si="2" ref="L22:L52">J22+K22</f>
        <v>56308</v>
      </c>
    </row>
    <row r="23" spans="1:12" ht="12.75">
      <c r="A23" s="4"/>
      <c r="B23" s="3" t="s">
        <v>15</v>
      </c>
      <c r="C23" s="8">
        <v>48430</v>
      </c>
      <c r="D23" s="8">
        <v>54334</v>
      </c>
      <c r="E23" s="7">
        <f t="shared" si="0"/>
        <v>89.13387565796738</v>
      </c>
      <c r="F23" s="4"/>
      <c r="H23" s="1">
        <v>51313</v>
      </c>
      <c r="I23" s="2">
        <v>3330</v>
      </c>
      <c r="J23" s="1">
        <f t="shared" si="1"/>
        <v>54643</v>
      </c>
      <c r="L23" s="1">
        <f t="shared" si="2"/>
        <v>54643</v>
      </c>
    </row>
    <row r="24" spans="1:12" ht="12.75">
      <c r="A24" s="4"/>
      <c r="B24" s="3" t="s">
        <v>16</v>
      </c>
      <c r="C24" s="8">
        <v>70952</v>
      </c>
      <c r="D24" s="8">
        <v>70553</v>
      </c>
      <c r="E24" s="7">
        <f t="shared" si="0"/>
        <v>100.56553229487052</v>
      </c>
      <c r="F24" s="4"/>
      <c r="H24" s="1">
        <v>55589</v>
      </c>
      <c r="I24" s="2">
        <v>4442</v>
      </c>
      <c r="J24" s="1">
        <f t="shared" si="1"/>
        <v>60031</v>
      </c>
      <c r="L24" s="1">
        <f t="shared" si="2"/>
        <v>60031</v>
      </c>
    </row>
    <row r="25" spans="1:12" ht="12.75">
      <c r="A25" s="4"/>
      <c r="B25" s="3" t="s">
        <v>17</v>
      </c>
      <c r="C25" s="8">
        <v>36313</v>
      </c>
      <c r="D25" s="8">
        <v>39662</v>
      </c>
      <c r="E25" s="7">
        <f t="shared" si="0"/>
        <v>91.55614946296203</v>
      </c>
      <c r="F25" s="4"/>
      <c r="H25" s="1">
        <v>29933</v>
      </c>
      <c r="I25" s="2">
        <v>1667</v>
      </c>
      <c r="J25" s="1">
        <f t="shared" si="1"/>
        <v>31600</v>
      </c>
      <c r="L25" s="1">
        <f t="shared" si="2"/>
        <v>31600</v>
      </c>
    </row>
    <row r="26" spans="1:12" ht="12.75">
      <c r="A26" s="4"/>
      <c r="B26" s="3" t="s">
        <v>18</v>
      </c>
      <c r="C26" s="8">
        <v>164776</v>
      </c>
      <c r="D26" s="8">
        <v>158207</v>
      </c>
      <c r="E26" s="7">
        <f t="shared" si="0"/>
        <v>104.15215508795438</v>
      </c>
      <c r="F26" s="4"/>
      <c r="H26" s="1">
        <v>171046</v>
      </c>
      <c r="I26" s="2">
        <v>4996</v>
      </c>
      <c r="J26" s="1">
        <f t="shared" si="1"/>
        <v>176042</v>
      </c>
      <c r="L26" s="1">
        <f t="shared" si="2"/>
        <v>176042</v>
      </c>
    </row>
    <row r="27" spans="1:12" ht="12.75">
      <c r="A27" s="4"/>
      <c r="B27" s="3" t="s">
        <v>19</v>
      </c>
      <c r="C27" s="8">
        <v>25569</v>
      </c>
      <c r="D27" s="8">
        <v>30738</v>
      </c>
      <c r="E27" s="7">
        <f t="shared" si="0"/>
        <v>83.1836814366582</v>
      </c>
      <c r="F27" s="4"/>
      <c r="H27" s="1">
        <v>34209</v>
      </c>
      <c r="I27" s="2">
        <v>5551</v>
      </c>
      <c r="J27" s="1">
        <f t="shared" si="1"/>
        <v>39760</v>
      </c>
      <c r="L27" s="1">
        <f t="shared" si="2"/>
        <v>39760</v>
      </c>
    </row>
    <row r="28" spans="1:12" ht="12.75">
      <c r="A28" s="4"/>
      <c r="B28" s="3" t="s">
        <v>20</v>
      </c>
      <c r="C28" s="8">
        <v>88865</v>
      </c>
      <c r="D28" s="8">
        <v>88048</v>
      </c>
      <c r="E28" s="7">
        <f t="shared" si="0"/>
        <v>100.92790296202071</v>
      </c>
      <c r="F28" s="4"/>
      <c r="H28" s="1">
        <v>55589</v>
      </c>
      <c r="I28" s="2">
        <v>4442</v>
      </c>
      <c r="J28" s="1">
        <f t="shared" si="1"/>
        <v>60031</v>
      </c>
      <c r="L28" s="1">
        <f t="shared" si="2"/>
        <v>60031</v>
      </c>
    </row>
    <row r="29" spans="1:12" ht="12.75">
      <c r="A29" s="4"/>
      <c r="B29" s="3" t="s">
        <v>21</v>
      </c>
      <c r="C29" s="8">
        <v>88448</v>
      </c>
      <c r="D29" s="8">
        <v>87641</v>
      </c>
      <c r="E29" s="7">
        <f t="shared" si="0"/>
        <v>100.92080190778289</v>
      </c>
      <c r="F29" s="4"/>
      <c r="H29" s="1">
        <v>94076</v>
      </c>
      <c r="I29" s="2">
        <v>6663</v>
      </c>
      <c r="J29" s="1">
        <f t="shared" si="1"/>
        <v>100739</v>
      </c>
      <c r="L29" s="1">
        <f t="shared" si="2"/>
        <v>100739</v>
      </c>
    </row>
    <row r="30" spans="1:12" ht="12.75">
      <c r="A30" s="4"/>
      <c r="B30" s="3" t="s">
        <v>22</v>
      </c>
      <c r="C30" s="8">
        <v>130555</v>
      </c>
      <c r="D30" s="8">
        <v>143303</v>
      </c>
      <c r="E30" s="7">
        <f t="shared" si="0"/>
        <v>91.1041639044542</v>
      </c>
      <c r="F30" s="4"/>
      <c r="H30" s="1">
        <v>132561</v>
      </c>
      <c r="I30" s="2">
        <v>13882</v>
      </c>
      <c r="J30" s="1">
        <f t="shared" si="1"/>
        <v>146443</v>
      </c>
      <c r="L30" s="1">
        <f t="shared" si="2"/>
        <v>146443</v>
      </c>
    </row>
    <row r="31" spans="1:12" ht="12.75">
      <c r="A31" s="4"/>
      <c r="B31" s="3" t="s">
        <v>23</v>
      </c>
      <c r="C31" s="8">
        <v>151739</v>
      </c>
      <c r="D31" s="8">
        <v>156048</v>
      </c>
      <c r="E31" s="7">
        <f t="shared" si="0"/>
        <v>97.23867015277351</v>
      </c>
      <c r="F31" s="4"/>
      <c r="H31" s="1">
        <v>153941</v>
      </c>
      <c r="I31" s="2">
        <v>8328</v>
      </c>
      <c r="J31" s="1">
        <f t="shared" si="1"/>
        <v>162269</v>
      </c>
      <c r="K31" s="2">
        <f>29933+3887</f>
        <v>33820</v>
      </c>
      <c r="L31" s="1">
        <f t="shared" si="2"/>
        <v>196089</v>
      </c>
    </row>
    <row r="32" spans="1:12" ht="12.75">
      <c r="A32" s="4"/>
      <c r="B32" s="3" t="s">
        <v>24</v>
      </c>
      <c r="C32" s="8">
        <v>182936</v>
      </c>
      <c r="D32" s="8">
        <v>155054</v>
      </c>
      <c r="E32" s="7">
        <f t="shared" si="0"/>
        <v>117.98212235737228</v>
      </c>
      <c r="F32" s="4"/>
      <c r="H32" s="1">
        <v>128284</v>
      </c>
      <c r="I32" s="2">
        <v>19990</v>
      </c>
      <c r="J32" s="1">
        <f t="shared" si="1"/>
        <v>148274</v>
      </c>
      <c r="L32" s="1">
        <f t="shared" si="2"/>
        <v>148274</v>
      </c>
    </row>
    <row r="33" spans="1:12" ht="12.75">
      <c r="A33" s="4"/>
      <c r="B33" s="3" t="s">
        <v>25</v>
      </c>
      <c r="C33" s="8">
        <v>104472</v>
      </c>
      <c r="D33" s="8">
        <v>121604</v>
      </c>
      <c r="E33" s="7">
        <f t="shared" si="0"/>
        <v>85.91164764316963</v>
      </c>
      <c r="F33" s="4"/>
      <c r="H33" s="1">
        <v>115455</v>
      </c>
      <c r="I33" s="2">
        <v>17767</v>
      </c>
      <c r="J33" s="1">
        <f t="shared" si="1"/>
        <v>133222</v>
      </c>
      <c r="L33" s="1">
        <f t="shared" si="2"/>
        <v>133222</v>
      </c>
    </row>
    <row r="34" spans="1:12" ht="12.75">
      <c r="A34" s="4"/>
      <c r="B34" s="3" t="s">
        <v>26</v>
      </c>
      <c r="C34" s="8">
        <v>85782</v>
      </c>
      <c r="D34" s="8">
        <v>93789</v>
      </c>
      <c r="E34" s="7">
        <f t="shared" si="0"/>
        <v>91.46275149537793</v>
      </c>
      <c r="F34" s="4"/>
      <c r="H34" s="1">
        <v>72694</v>
      </c>
      <c r="I34" s="2">
        <v>14992</v>
      </c>
      <c r="J34" s="1">
        <f t="shared" si="1"/>
        <v>87686</v>
      </c>
      <c r="K34" s="2">
        <f>21379+4442</f>
        <v>25821</v>
      </c>
      <c r="L34" s="1">
        <f t="shared" si="2"/>
        <v>113507</v>
      </c>
    </row>
    <row r="35" spans="1:12" ht="12.75">
      <c r="A35" s="4"/>
      <c r="B35" s="3" t="s">
        <v>27</v>
      </c>
      <c r="C35" s="8">
        <v>283924</v>
      </c>
      <c r="D35" s="8">
        <v>319491</v>
      </c>
      <c r="E35" s="7">
        <f t="shared" si="0"/>
        <v>88.86760503425762</v>
      </c>
      <c r="F35" s="4"/>
      <c r="H35" s="1">
        <v>277948</v>
      </c>
      <c r="I35" s="2">
        <v>29981</v>
      </c>
      <c r="J35" s="1">
        <f t="shared" si="1"/>
        <v>307929</v>
      </c>
      <c r="L35" s="1">
        <f t="shared" si="2"/>
        <v>307929</v>
      </c>
    </row>
    <row r="36" spans="1:12" ht="12.75">
      <c r="A36" s="4"/>
      <c r="B36" s="3" t="s">
        <v>28</v>
      </c>
      <c r="C36" s="8">
        <v>172634</v>
      </c>
      <c r="D36" s="8">
        <v>202870</v>
      </c>
      <c r="E36" s="7">
        <f t="shared" si="0"/>
        <v>85.09587420515601</v>
      </c>
      <c r="F36" s="4"/>
      <c r="H36" s="1">
        <v>136836</v>
      </c>
      <c r="I36" s="2">
        <v>14437</v>
      </c>
      <c r="J36" s="1">
        <f t="shared" si="1"/>
        <v>151273</v>
      </c>
      <c r="L36" s="1">
        <f t="shared" si="2"/>
        <v>151273</v>
      </c>
    </row>
    <row r="37" spans="1:12" ht="12.75">
      <c r="A37" s="4"/>
      <c r="B37" s="3" t="s">
        <v>29</v>
      </c>
      <c r="C37" s="8">
        <v>113710</v>
      </c>
      <c r="D37" s="8">
        <v>111184</v>
      </c>
      <c r="E37" s="7">
        <f t="shared" si="0"/>
        <v>102.2719096272845</v>
      </c>
      <c r="F37" s="4"/>
      <c r="H37" s="1">
        <v>81247</v>
      </c>
      <c r="I37" s="2">
        <v>22210</v>
      </c>
      <c r="J37" s="1">
        <f t="shared" si="1"/>
        <v>103457</v>
      </c>
      <c r="L37" s="1">
        <f t="shared" si="2"/>
        <v>103457</v>
      </c>
    </row>
    <row r="38" spans="1:12" ht="12.75">
      <c r="A38" s="4"/>
      <c r="B38" s="3" t="s">
        <v>30</v>
      </c>
      <c r="C38" s="8">
        <v>92513</v>
      </c>
      <c r="D38" s="8">
        <v>106239</v>
      </c>
      <c r="E38" s="7">
        <f t="shared" si="0"/>
        <v>87.08007417238491</v>
      </c>
      <c r="F38" s="4"/>
      <c r="H38" s="1">
        <v>81247</v>
      </c>
      <c r="I38" s="2">
        <v>6107</v>
      </c>
      <c r="J38" s="1">
        <f t="shared" si="1"/>
        <v>87354</v>
      </c>
      <c r="L38" s="1">
        <f t="shared" si="2"/>
        <v>87354</v>
      </c>
    </row>
    <row r="39" spans="1:12" ht="12.75">
      <c r="A39" s="4"/>
      <c r="B39" s="3" t="s">
        <v>31</v>
      </c>
      <c r="C39" s="8">
        <v>88067</v>
      </c>
      <c r="D39" s="8">
        <v>100928</v>
      </c>
      <c r="E39" s="7">
        <f t="shared" si="0"/>
        <v>87.25725269499048</v>
      </c>
      <c r="F39" s="4"/>
      <c r="H39" s="1">
        <v>85523</v>
      </c>
      <c r="I39" s="2">
        <v>4442</v>
      </c>
      <c r="J39" s="1">
        <f t="shared" si="1"/>
        <v>89965</v>
      </c>
      <c r="K39" s="2">
        <f>4276+2222</f>
        <v>6498</v>
      </c>
      <c r="L39" s="1">
        <f t="shared" si="2"/>
        <v>96463</v>
      </c>
    </row>
    <row r="40" spans="1:12" ht="12.75">
      <c r="A40" s="4"/>
      <c r="B40" s="3" t="s">
        <v>32</v>
      </c>
      <c r="C40" s="8">
        <v>142322</v>
      </c>
      <c r="D40" s="8">
        <v>121533</v>
      </c>
      <c r="E40" s="7">
        <f t="shared" si="0"/>
        <v>117.10564208897995</v>
      </c>
      <c r="F40" s="4"/>
      <c r="H40" s="1">
        <v>102628</v>
      </c>
      <c r="I40" s="2">
        <v>9440</v>
      </c>
      <c r="J40" s="1">
        <f t="shared" si="1"/>
        <v>112068</v>
      </c>
      <c r="K40" s="2">
        <f>17104+6107</f>
        <v>23211</v>
      </c>
      <c r="L40" s="1">
        <f t="shared" si="2"/>
        <v>135279</v>
      </c>
    </row>
    <row r="41" spans="1:12" ht="12.75">
      <c r="A41" s="4"/>
      <c r="B41" s="3" t="s">
        <v>33</v>
      </c>
      <c r="C41" s="8">
        <v>119760</v>
      </c>
      <c r="D41" s="8">
        <v>123529</v>
      </c>
      <c r="E41" s="7">
        <f t="shared" si="0"/>
        <v>96.9488945915534</v>
      </c>
      <c r="F41" s="4"/>
      <c r="H41" s="1">
        <v>68418</v>
      </c>
      <c r="I41" s="2">
        <v>14437</v>
      </c>
      <c r="J41" s="1">
        <f t="shared" si="1"/>
        <v>82855</v>
      </c>
      <c r="K41" s="2">
        <f>12829+7256</f>
        <v>20085</v>
      </c>
      <c r="L41" s="1">
        <f t="shared" si="2"/>
        <v>102940</v>
      </c>
    </row>
    <row r="42" spans="1:12" ht="12.75">
      <c r="A42" s="4"/>
      <c r="B42" s="3" t="s">
        <v>34</v>
      </c>
      <c r="C42" s="8">
        <v>55782</v>
      </c>
      <c r="D42" s="8">
        <v>68259</v>
      </c>
      <c r="E42" s="7">
        <f t="shared" si="0"/>
        <v>81.72109172416825</v>
      </c>
      <c r="F42" s="4"/>
      <c r="H42" s="1">
        <v>55589</v>
      </c>
      <c r="I42" s="2">
        <v>8883</v>
      </c>
      <c r="J42" s="1">
        <f t="shared" si="1"/>
        <v>64472</v>
      </c>
      <c r="L42" s="1">
        <f t="shared" si="2"/>
        <v>64472</v>
      </c>
    </row>
    <row r="43" spans="1:12" ht="12.75">
      <c r="A43" s="4"/>
      <c r="B43" s="3" t="s">
        <v>35</v>
      </c>
      <c r="C43" s="8">
        <v>52135</v>
      </c>
      <c r="D43" s="8">
        <v>54159</v>
      </c>
      <c r="E43" s="7">
        <f t="shared" si="0"/>
        <v>96.262855665725</v>
      </c>
      <c r="F43" s="4"/>
      <c r="H43" s="1">
        <v>47037</v>
      </c>
      <c r="I43" s="2">
        <v>6107</v>
      </c>
      <c r="J43" s="1">
        <f t="shared" si="1"/>
        <v>53144</v>
      </c>
      <c r="L43" s="1">
        <f t="shared" si="2"/>
        <v>53144</v>
      </c>
    </row>
    <row r="44" spans="1:12" ht="12.75">
      <c r="A44" s="4"/>
      <c r="B44" s="3" t="s">
        <v>36</v>
      </c>
      <c r="C44" s="8">
        <v>148060</v>
      </c>
      <c r="D44" s="8">
        <v>129364</v>
      </c>
      <c r="E44" s="7">
        <f t="shared" si="0"/>
        <v>114.45224328252064</v>
      </c>
      <c r="F44" s="4"/>
      <c r="H44" s="1">
        <v>106902</v>
      </c>
      <c r="I44" s="2">
        <v>14437</v>
      </c>
      <c r="J44" s="1">
        <f t="shared" si="1"/>
        <v>121339</v>
      </c>
      <c r="L44" s="1">
        <f t="shared" si="2"/>
        <v>121339</v>
      </c>
    </row>
    <row r="45" spans="1:12" ht="12.75">
      <c r="A45" s="4"/>
      <c r="B45" s="3" t="s">
        <v>37</v>
      </c>
      <c r="C45" s="8">
        <v>260006</v>
      </c>
      <c r="D45" s="8">
        <v>298366</v>
      </c>
      <c r="E45" s="7">
        <f t="shared" si="0"/>
        <v>87.14330721328838</v>
      </c>
      <c r="F45" s="4"/>
      <c r="H45" s="1">
        <v>248014</v>
      </c>
      <c r="I45" s="2">
        <v>25540</v>
      </c>
      <c r="J45" s="1">
        <f t="shared" si="1"/>
        <v>273554</v>
      </c>
      <c r="K45" s="2">
        <f>12829+7218</f>
        <v>20047</v>
      </c>
      <c r="L45" s="1">
        <f t="shared" si="2"/>
        <v>293601</v>
      </c>
    </row>
    <row r="46" spans="1:12" ht="12.75">
      <c r="A46" s="4"/>
      <c r="B46" s="3" t="s">
        <v>38</v>
      </c>
      <c r="C46" s="8">
        <v>93539</v>
      </c>
      <c r="D46" s="8">
        <v>76511</v>
      </c>
      <c r="E46" s="7">
        <f t="shared" si="0"/>
        <v>122.25562337441676</v>
      </c>
      <c r="F46" s="4"/>
      <c r="H46" s="1">
        <v>64141</v>
      </c>
      <c r="I46" s="2">
        <v>8328</v>
      </c>
      <c r="J46" s="1">
        <f t="shared" si="1"/>
        <v>72469</v>
      </c>
      <c r="L46" s="1">
        <f t="shared" si="2"/>
        <v>72469</v>
      </c>
    </row>
    <row r="47" spans="1:12" ht="12.75">
      <c r="A47" s="4"/>
      <c r="B47" s="3" t="s">
        <v>39</v>
      </c>
      <c r="C47" s="8">
        <v>69712</v>
      </c>
      <c r="D47" s="8">
        <v>67682</v>
      </c>
      <c r="E47" s="7">
        <f t="shared" si="0"/>
        <v>102.99932035105346</v>
      </c>
      <c r="F47" s="4"/>
      <c r="H47" s="1">
        <v>68418</v>
      </c>
      <c r="I47" s="2">
        <v>4996</v>
      </c>
      <c r="J47" s="1">
        <f t="shared" si="1"/>
        <v>73414</v>
      </c>
      <c r="L47" s="1">
        <f t="shared" si="2"/>
        <v>73414</v>
      </c>
    </row>
    <row r="48" spans="1:12" ht="12.75">
      <c r="A48" s="4"/>
      <c r="B48" s="3" t="s">
        <v>40</v>
      </c>
      <c r="C48" s="8">
        <v>130381</v>
      </c>
      <c r="D48" s="8">
        <v>130381</v>
      </c>
      <c r="E48" s="7">
        <f t="shared" si="0"/>
        <v>100</v>
      </c>
      <c r="F48" s="4"/>
      <c r="H48" s="1">
        <v>98351</v>
      </c>
      <c r="I48" s="2">
        <v>17210</v>
      </c>
      <c r="J48" s="1">
        <f t="shared" si="1"/>
        <v>115561</v>
      </c>
      <c r="L48" s="1">
        <f t="shared" si="2"/>
        <v>115561</v>
      </c>
    </row>
    <row r="49" spans="1:12" ht="12.75">
      <c r="A49" s="4"/>
      <c r="B49" s="3" t="s">
        <v>41</v>
      </c>
      <c r="C49" s="8">
        <v>27177</v>
      </c>
      <c r="D49" s="8">
        <v>25193</v>
      </c>
      <c r="E49" s="7">
        <f t="shared" si="0"/>
        <v>107.87520342952408</v>
      </c>
      <c r="F49" s="4"/>
      <c r="H49" s="1">
        <v>21378</v>
      </c>
      <c r="I49" s="2">
        <v>1667</v>
      </c>
      <c r="J49" s="1">
        <f t="shared" si="1"/>
        <v>23045</v>
      </c>
      <c r="L49" s="1">
        <f t="shared" si="2"/>
        <v>23045</v>
      </c>
    </row>
    <row r="50" spans="1:12" ht="12.75">
      <c r="A50" s="4"/>
      <c r="B50" s="3" t="s">
        <v>42</v>
      </c>
      <c r="C50" s="8">
        <v>220041</v>
      </c>
      <c r="D50" s="8">
        <v>230201</v>
      </c>
      <c r="E50" s="7">
        <f t="shared" si="0"/>
        <v>95.58646574080912</v>
      </c>
      <c r="F50" s="4"/>
      <c r="H50" s="1">
        <v>200978</v>
      </c>
      <c r="I50" s="2">
        <v>18322</v>
      </c>
      <c r="J50" s="1">
        <f t="shared" si="1"/>
        <v>219300</v>
      </c>
      <c r="L50" s="1">
        <f t="shared" si="2"/>
        <v>219300</v>
      </c>
    </row>
    <row r="51" spans="1:12" ht="12.75">
      <c r="A51" s="4"/>
      <c r="B51" s="3" t="s">
        <v>43</v>
      </c>
      <c r="C51" s="8">
        <v>83704</v>
      </c>
      <c r="D51" s="8">
        <v>112323</v>
      </c>
      <c r="E51" s="7">
        <f t="shared" si="0"/>
        <v>74.52080161676594</v>
      </c>
      <c r="F51" s="4"/>
      <c r="H51" s="1">
        <v>94076</v>
      </c>
      <c r="I51" s="2">
        <v>9436</v>
      </c>
      <c r="J51" s="1">
        <f t="shared" si="1"/>
        <v>103512</v>
      </c>
      <c r="K51" s="2">
        <f>25657+5551</f>
        <v>31208</v>
      </c>
      <c r="L51" s="1">
        <f t="shared" si="2"/>
        <v>134720</v>
      </c>
    </row>
    <row r="52" spans="1:12" ht="12.75">
      <c r="A52" s="4"/>
      <c r="B52" s="3" t="s">
        <v>44</v>
      </c>
      <c r="C52" s="8">
        <v>90062</v>
      </c>
      <c r="D52" s="8">
        <v>76997</v>
      </c>
      <c r="E52" s="7">
        <f t="shared" si="0"/>
        <v>116.96819356598309</v>
      </c>
      <c r="F52" s="4"/>
      <c r="H52" s="1">
        <v>68418</v>
      </c>
      <c r="I52" s="2">
        <v>7218</v>
      </c>
      <c r="J52" s="1">
        <f t="shared" si="1"/>
        <v>75636</v>
      </c>
      <c r="L52" s="1">
        <f t="shared" si="2"/>
        <v>75636</v>
      </c>
    </row>
    <row r="53" spans="1:6" ht="12.75">
      <c r="A53" s="4"/>
      <c r="B53" s="9"/>
      <c r="C53" s="10"/>
      <c r="D53" s="10"/>
      <c r="E53" s="10"/>
      <c r="F53" s="10"/>
    </row>
    <row r="54" spans="1:12" ht="12.75">
      <c r="A54" s="4"/>
      <c r="B54" s="3" t="s">
        <v>45</v>
      </c>
      <c r="C54" s="4"/>
      <c r="D54" s="4"/>
      <c r="E54" s="4"/>
      <c r="F54" s="4"/>
      <c r="H54" s="1">
        <f>SUM(H15:H52)</f>
        <v>4032387</v>
      </c>
      <c r="I54" s="1">
        <f>SUM(I15:I52)</f>
        <v>507515</v>
      </c>
      <c r="J54" s="1">
        <f>SUM(J15:J52)</f>
        <v>4539902</v>
      </c>
      <c r="L54" s="1">
        <f>SUM(L15:L52)</f>
        <v>4831357</v>
      </c>
    </row>
    <row r="55" spans="1:6" ht="12.75">
      <c r="A55" s="4"/>
      <c r="B55" s="3" t="s">
        <v>46</v>
      </c>
      <c r="C55" s="4"/>
      <c r="D55" s="4"/>
      <c r="E55" s="4"/>
      <c r="F55" s="4"/>
    </row>
    <row r="56" spans="1:10" ht="12.75">
      <c r="A56" s="4"/>
      <c r="B56" s="4"/>
      <c r="C56" s="4"/>
      <c r="D56" s="4"/>
      <c r="E56" s="4"/>
      <c r="F56" s="4"/>
      <c r="J56" s="2">
        <f>4276118+555239</f>
        <v>4831357</v>
      </c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  <row r="102" spans="1:6" ht="12.75">
      <c r="A102" s="4"/>
      <c r="B102" s="4"/>
      <c r="C102" s="4"/>
      <c r="D102" s="4"/>
      <c r="E102" s="4"/>
      <c r="F102" s="4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4"/>
      <c r="B104" s="4"/>
      <c r="C104" s="4"/>
      <c r="D104" s="4"/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12.75">
      <c r="A111" s="4"/>
      <c r="B111" s="4"/>
      <c r="C111" s="4"/>
      <c r="D111" s="4"/>
      <c r="E111" s="4"/>
      <c r="F111" s="4"/>
    </row>
    <row r="112" spans="1:6" ht="12.75">
      <c r="A112" s="4"/>
      <c r="B112" s="4"/>
      <c r="C112" s="4"/>
      <c r="D112" s="4"/>
      <c r="E112" s="4"/>
      <c r="F112" s="4"/>
    </row>
    <row r="113" spans="1:6" ht="12.75">
      <c r="A113" s="4"/>
      <c r="B113" s="4"/>
      <c r="C113" s="4"/>
      <c r="D113" s="4"/>
      <c r="E113" s="4"/>
      <c r="F113" s="4"/>
    </row>
    <row r="114" spans="1:6" ht="12.75">
      <c r="A114" s="4"/>
      <c r="B114" s="4"/>
      <c r="C114" s="4"/>
      <c r="D114" s="4"/>
      <c r="E114" s="4"/>
      <c r="F114" s="4"/>
    </row>
    <row r="115" spans="1:6" ht="12.75">
      <c r="A115" s="4"/>
      <c r="B115" s="4"/>
      <c r="C115" s="4"/>
      <c r="D115" s="4"/>
      <c r="E115" s="4"/>
      <c r="F115" s="4"/>
    </row>
    <row r="116" spans="1:6" ht="12.75">
      <c r="A116" s="4"/>
      <c r="B116" s="4"/>
      <c r="C116" s="4"/>
      <c r="D116" s="4"/>
      <c r="E116" s="4"/>
      <c r="F116" s="4"/>
    </row>
    <row r="117" spans="1:6" ht="12.75">
      <c r="A117" s="4"/>
      <c r="B117" s="4"/>
      <c r="C117" s="4"/>
      <c r="D117" s="4"/>
      <c r="E117" s="4"/>
      <c r="F117" s="4"/>
    </row>
    <row r="118" spans="1:6" ht="12.75">
      <c r="A118" s="4"/>
      <c r="B118" s="4"/>
      <c r="C118" s="4"/>
      <c r="D118" s="4"/>
      <c r="E118" s="4"/>
      <c r="F118" s="4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4"/>
      <c r="B120" s="4"/>
      <c r="C120" s="4"/>
      <c r="D120" s="4"/>
      <c r="E120" s="4"/>
      <c r="F120" s="4"/>
    </row>
    <row r="121" spans="1:6" ht="12.75">
      <c r="A121" s="4"/>
      <c r="B121" s="4"/>
      <c r="C121" s="4"/>
      <c r="D121" s="4"/>
      <c r="E121" s="4"/>
      <c r="F121" s="4"/>
    </row>
    <row r="122" spans="1:6" ht="12.75">
      <c r="A122" s="4"/>
      <c r="B122" s="4"/>
      <c r="C122" s="4"/>
      <c r="D122" s="4"/>
      <c r="E122" s="4"/>
      <c r="F122" s="4"/>
    </row>
    <row r="123" spans="1:6" ht="12.75">
      <c r="A123" s="4"/>
      <c r="B123" s="4"/>
      <c r="C123" s="4"/>
      <c r="D123" s="4"/>
      <c r="E123" s="4"/>
      <c r="F123" s="4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4"/>
      <c r="B130" s="4"/>
      <c r="C130" s="4"/>
      <c r="D130" s="4"/>
      <c r="E130" s="4"/>
      <c r="F130" s="4"/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6" spans="1:6" ht="12.75">
      <c r="A136" s="4"/>
      <c r="B136" s="4"/>
      <c r="C136" s="4"/>
      <c r="D136" s="4"/>
      <c r="E136" s="4"/>
      <c r="F136" s="4"/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4"/>
      <c r="C219" s="4"/>
      <c r="D219" s="4"/>
      <c r="E219" s="4"/>
      <c r="F219" s="4"/>
    </row>
    <row r="220" spans="1:6" ht="12.75">
      <c r="A220" s="4"/>
      <c r="B220" s="4"/>
      <c r="C220" s="4"/>
      <c r="D220" s="4"/>
      <c r="E220" s="4"/>
      <c r="F220" s="4"/>
    </row>
    <row r="221" spans="1:6" ht="12.75">
      <c r="A221" s="4"/>
      <c r="B221" s="4"/>
      <c r="C221" s="4"/>
      <c r="D221" s="4"/>
      <c r="E221" s="4"/>
      <c r="F221" s="4"/>
    </row>
    <row r="222" spans="1:6" ht="12.75">
      <c r="A222" s="4"/>
      <c r="B222" s="4"/>
      <c r="C222" s="4"/>
      <c r="D222" s="4"/>
      <c r="E222" s="4"/>
      <c r="F222" s="4"/>
    </row>
    <row r="223" spans="1:6" ht="12.75">
      <c r="A223" s="4"/>
      <c r="B223" s="4"/>
      <c r="C223" s="4"/>
      <c r="D223" s="4"/>
      <c r="E223" s="4"/>
      <c r="F223" s="4"/>
    </row>
    <row r="224" spans="1:6" ht="12.75">
      <c r="A224" s="4"/>
      <c r="B224" s="4"/>
      <c r="C224" s="4"/>
      <c r="D224" s="4"/>
      <c r="E224" s="4"/>
      <c r="F224" s="4"/>
    </row>
    <row r="225" spans="1:6" ht="12.75">
      <c r="A225" s="4"/>
      <c r="B225" s="4"/>
      <c r="C225" s="4"/>
      <c r="D225" s="4"/>
      <c r="E225" s="4"/>
      <c r="F225" s="4"/>
    </row>
    <row r="226" spans="1:6" ht="12.75">
      <c r="A226" s="4"/>
      <c r="B226" s="4"/>
      <c r="C226" s="4"/>
      <c r="D226" s="4"/>
      <c r="E226" s="4"/>
      <c r="F226" s="4"/>
    </row>
    <row r="227" spans="1:6" ht="12.75">
      <c r="A227" s="4"/>
      <c r="B227" s="4"/>
      <c r="C227" s="4"/>
      <c r="D227" s="4"/>
      <c r="E227" s="4"/>
      <c r="F227" s="4"/>
    </row>
    <row r="228" spans="1:6" ht="12.75">
      <c r="A228" s="4"/>
      <c r="B228" s="4"/>
      <c r="C228" s="4"/>
      <c r="D228" s="4"/>
      <c r="E228" s="4"/>
      <c r="F228" s="4"/>
    </row>
    <row r="229" spans="1:6" ht="12.75">
      <c r="A229" s="4"/>
      <c r="B229" s="4"/>
      <c r="C229" s="4"/>
      <c r="D229" s="4"/>
      <c r="E229" s="4"/>
      <c r="F229" s="4"/>
    </row>
    <row r="230" spans="1:6" ht="12.75">
      <c r="A230" s="4"/>
      <c r="B230" s="4"/>
      <c r="C230" s="4"/>
      <c r="D230" s="4"/>
      <c r="E230" s="4"/>
      <c r="F230" s="4"/>
    </row>
    <row r="231" spans="1:6" ht="12.75">
      <c r="A231" s="4"/>
      <c r="B231" s="4"/>
      <c r="C231" s="4"/>
      <c r="D231" s="4"/>
      <c r="E231" s="4"/>
      <c r="F231" s="4"/>
    </row>
    <row r="232" spans="1:6" ht="12.75">
      <c r="A232" s="4"/>
      <c r="B232" s="4"/>
      <c r="C232" s="4"/>
      <c r="D232" s="4"/>
      <c r="E232" s="4"/>
      <c r="F232" s="4"/>
    </row>
    <row r="233" spans="1:6" ht="12.75">
      <c r="A233" s="4"/>
      <c r="B233" s="4"/>
      <c r="C233" s="4"/>
      <c r="D233" s="4"/>
      <c r="E233" s="4"/>
      <c r="F233" s="4"/>
    </row>
    <row r="234" spans="1:6" ht="12.75">
      <c r="A234" s="4"/>
      <c r="B234" s="4"/>
      <c r="C234" s="4"/>
      <c r="D234" s="4"/>
      <c r="E234" s="4"/>
      <c r="F234" s="4"/>
    </row>
    <row r="235" spans="1:6" ht="12.75">
      <c r="A235" s="4"/>
      <c r="B235" s="4"/>
      <c r="C235" s="4"/>
      <c r="D235" s="4"/>
      <c r="E235" s="4"/>
      <c r="F235" s="4"/>
    </row>
    <row r="236" spans="1:6" ht="12.75">
      <c r="A236" s="4"/>
      <c r="B236" s="4"/>
      <c r="C236" s="4"/>
      <c r="D236" s="4"/>
      <c r="E236" s="4"/>
      <c r="F236" s="4"/>
    </row>
    <row r="237" spans="1:6" ht="12.75">
      <c r="A237" s="4"/>
      <c r="B237" s="4"/>
      <c r="C237" s="4"/>
      <c r="D237" s="4"/>
      <c r="E237" s="4"/>
      <c r="F237" s="4"/>
    </row>
    <row r="238" spans="1:6" ht="12.75">
      <c r="A238" s="4"/>
      <c r="B238" s="4"/>
      <c r="C238" s="4"/>
      <c r="D238" s="4"/>
      <c r="E238" s="4"/>
      <c r="F238" s="4"/>
    </row>
    <row r="239" spans="1:6" ht="12.75">
      <c r="A239" s="4"/>
      <c r="B239" s="4"/>
      <c r="C239" s="4"/>
      <c r="D239" s="4"/>
      <c r="E239" s="4"/>
      <c r="F239" s="4"/>
    </row>
    <row r="240" spans="1:6" ht="12.75">
      <c r="A240" s="4"/>
      <c r="B240" s="4"/>
      <c r="C240" s="4"/>
      <c r="D240" s="4"/>
      <c r="E240" s="4"/>
      <c r="F240" s="4"/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4"/>
      <c r="B242" s="4"/>
      <c r="C242" s="4"/>
      <c r="D242" s="4"/>
      <c r="E242" s="4"/>
      <c r="F242" s="4"/>
    </row>
    <row r="243" spans="1:6" ht="12.75">
      <c r="A243" s="4"/>
      <c r="B243" s="4"/>
      <c r="C243" s="4"/>
      <c r="D243" s="4"/>
      <c r="E243" s="4"/>
      <c r="F243" s="4"/>
    </row>
    <row r="244" spans="1:6" ht="12.75">
      <c r="A244" s="4"/>
      <c r="B244" s="4"/>
      <c r="C244" s="4"/>
      <c r="D244" s="4"/>
      <c r="E244" s="4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  <row r="249" spans="1:6" ht="12.75">
      <c r="A249" s="4"/>
      <c r="B249" s="4"/>
      <c r="C249" s="4"/>
      <c r="D249" s="4"/>
      <c r="E249" s="4"/>
      <c r="F249" s="4"/>
    </row>
    <row r="250" spans="1:6" ht="12.75">
      <c r="A250" s="4"/>
      <c r="B250" s="4"/>
      <c r="C250" s="4"/>
      <c r="D250" s="4"/>
      <c r="E250" s="4"/>
      <c r="F250" s="4"/>
    </row>
    <row r="251" spans="1:6" ht="12.75">
      <c r="A251" s="4"/>
      <c r="B251" s="4"/>
      <c r="C251" s="4"/>
      <c r="D251" s="4"/>
      <c r="E251" s="4"/>
      <c r="F251" s="4"/>
    </row>
    <row r="252" spans="1:6" ht="12.75">
      <c r="A252" s="4"/>
      <c r="B252" s="4"/>
      <c r="C252" s="4"/>
      <c r="D252" s="4"/>
      <c r="E252" s="4"/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4"/>
      <c r="B254" s="4"/>
      <c r="C254" s="4"/>
      <c r="D254" s="4"/>
      <c r="E254" s="4"/>
      <c r="F254" s="4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4"/>
      <c r="B256" s="4"/>
      <c r="C256" s="4"/>
      <c r="D256" s="4"/>
      <c r="E256" s="4"/>
      <c r="F256" s="4"/>
    </row>
    <row r="257" spans="1:6" ht="12.75">
      <c r="A257" s="4"/>
      <c r="B257" s="4"/>
      <c r="C257" s="4"/>
      <c r="D257" s="4"/>
      <c r="E257" s="4"/>
      <c r="F257" s="4"/>
    </row>
    <row r="258" spans="1:6" ht="12.75">
      <c r="A258" s="4"/>
      <c r="B258" s="4"/>
      <c r="C258" s="4"/>
      <c r="D258" s="4"/>
      <c r="E258" s="4"/>
      <c r="F258" s="4"/>
    </row>
    <row r="259" spans="1:6" ht="12.75">
      <c r="A259" s="4"/>
      <c r="B259" s="4"/>
      <c r="C259" s="4"/>
      <c r="D259" s="4"/>
      <c r="E259" s="4"/>
      <c r="F259" s="4"/>
    </row>
    <row r="260" spans="1:6" ht="12.75">
      <c r="A260" s="4"/>
      <c r="B260" s="4"/>
      <c r="C260" s="4"/>
      <c r="D260" s="4"/>
      <c r="E260" s="4"/>
      <c r="F260" s="4"/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4"/>
      <c r="B265" s="4"/>
      <c r="C265" s="4"/>
      <c r="D265" s="4"/>
      <c r="E265" s="4"/>
      <c r="F265" s="4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4"/>
      <c r="B267" s="4"/>
      <c r="C267" s="4"/>
      <c r="D267" s="4"/>
      <c r="E267" s="4"/>
      <c r="F267" s="4"/>
    </row>
    <row r="268" spans="1:6" ht="12.75">
      <c r="A268" s="4"/>
      <c r="B268" s="4"/>
      <c r="C268" s="4"/>
      <c r="D268" s="4"/>
      <c r="E268" s="4"/>
      <c r="F268" s="4"/>
    </row>
    <row r="269" spans="1:6" ht="12.75">
      <c r="A269" s="4"/>
      <c r="B269" s="4"/>
      <c r="C269" s="4"/>
      <c r="D269" s="4"/>
      <c r="E269" s="4"/>
      <c r="F269" s="4"/>
    </row>
    <row r="270" spans="1:6" ht="12.75">
      <c r="A270" s="4"/>
      <c r="B270" s="4"/>
      <c r="C270" s="4"/>
      <c r="D270" s="4"/>
      <c r="E270" s="4"/>
      <c r="F270" s="4"/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4"/>
      <c r="B272" s="4"/>
      <c r="C272" s="4"/>
      <c r="D272" s="4"/>
      <c r="E272" s="4"/>
      <c r="F272" s="4"/>
    </row>
    <row r="273" spans="1:6" ht="12.75">
      <c r="A273" s="4"/>
      <c r="B273" s="4"/>
      <c r="C273" s="4"/>
      <c r="D273" s="4"/>
      <c r="E273" s="4"/>
      <c r="F273" s="4"/>
    </row>
    <row r="274" spans="1:6" ht="12.75">
      <c r="A274" s="4"/>
      <c r="B274" s="4"/>
      <c r="C274" s="4"/>
      <c r="D274" s="4"/>
      <c r="E274" s="4"/>
      <c r="F274" s="4"/>
    </row>
    <row r="275" spans="1:6" ht="12.75">
      <c r="A275" s="4"/>
      <c r="B275" s="4"/>
      <c r="C275" s="4"/>
      <c r="D275" s="4"/>
      <c r="E275" s="4"/>
      <c r="F275" s="4"/>
    </row>
    <row r="276" spans="1:6" ht="12.75">
      <c r="A276" s="4"/>
      <c r="B276" s="4"/>
      <c r="C276" s="4"/>
      <c r="D276" s="4"/>
      <c r="E276" s="4"/>
      <c r="F276" s="4"/>
    </row>
    <row r="277" spans="1:6" ht="12.75">
      <c r="A277" s="4"/>
      <c r="B277" s="4"/>
      <c r="C277" s="4"/>
      <c r="D277" s="4"/>
      <c r="E277" s="4"/>
      <c r="F277" s="4"/>
    </row>
    <row r="278" spans="1:6" ht="12.75">
      <c r="A278" s="4"/>
      <c r="B278" s="4"/>
      <c r="C278" s="4"/>
      <c r="D278" s="4"/>
      <c r="E278" s="4"/>
      <c r="F278" s="4"/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4"/>
      <c r="B280" s="4"/>
      <c r="C280" s="4"/>
      <c r="D280" s="4"/>
      <c r="E280" s="4"/>
      <c r="F280" s="4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4"/>
      <c r="B282" s="4"/>
      <c r="C282" s="4"/>
      <c r="D282" s="4"/>
      <c r="E282" s="4"/>
      <c r="F282" s="4"/>
    </row>
    <row r="283" spans="1:6" ht="12.75">
      <c r="A283" s="4"/>
      <c r="B283" s="4"/>
      <c r="C283" s="4"/>
      <c r="D283" s="4"/>
      <c r="E283" s="4"/>
      <c r="F283" s="4"/>
    </row>
    <row r="284" spans="1:6" ht="12.75">
      <c r="A284" s="4"/>
      <c r="B284" s="4"/>
      <c r="C284" s="4"/>
      <c r="D284" s="4"/>
      <c r="E284" s="4"/>
      <c r="F284" s="4"/>
    </row>
    <row r="285" spans="1:6" ht="12.75">
      <c r="A285" s="4"/>
      <c r="B285" s="4"/>
      <c r="C285" s="4"/>
      <c r="D285" s="4"/>
      <c r="E285" s="4"/>
      <c r="F285" s="4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4"/>
      <c r="B287" s="4"/>
      <c r="C287" s="4"/>
      <c r="D287" s="4"/>
      <c r="E287" s="4"/>
      <c r="F287" s="4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4"/>
      <c r="B289" s="4"/>
      <c r="C289" s="4"/>
      <c r="D289" s="4"/>
      <c r="E289" s="4"/>
      <c r="F289" s="4"/>
    </row>
    <row r="290" spans="1:6" ht="12.75">
      <c r="A290" s="4"/>
      <c r="B290" s="4"/>
      <c r="C290" s="4"/>
      <c r="D290" s="4"/>
      <c r="E290" s="4"/>
      <c r="F290" s="4"/>
    </row>
    <row r="291" spans="1:6" ht="12.75">
      <c r="A291" s="4"/>
      <c r="B291" s="4"/>
      <c r="C291" s="4"/>
      <c r="D291" s="4"/>
      <c r="E291" s="4"/>
      <c r="F291" s="4"/>
    </row>
    <row r="292" spans="1:6" ht="12.75">
      <c r="A292" s="4"/>
      <c r="B292" s="4"/>
      <c r="C292" s="4"/>
      <c r="D292" s="4"/>
      <c r="E292" s="4"/>
      <c r="F292" s="4"/>
    </row>
    <row r="293" spans="1:6" ht="12.75">
      <c r="A293" s="4"/>
      <c r="B293" s="4"/>
      <c r="C293" s="4"/>
      <c r="D293" s="4"/>
      <c r="E293" s="4"/>
      <c r="F293" s="4"/>
    </row>
    <row r="294" spans="1:6" ht="12.75">
      <c r="A294" s="4"/>
      <c r="B294" s="4"/>
      <c r="C294" s="4"/>
      <c r="D294" s="4"/>
      <c r="E294" s="4"/>
      <c r="F294" s="4"/>
    </row>
    <row r="295" spans="1:6" ht="12.75">
      <c r="A295" s="4"/>
      <c r="B295" s="4"/>
      <c r="C295" s="4"/>
      <c r="D295" s="4"/>
      <c r="E295" s="4"/>
      <c r="F295" s="4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4"/>
      <c r="B297" s="4"/>
      <c r="C297" s="4"/>
      <c r="D297" s="4"/>
      <c r="E297" s="4"/>
      <c r="F297" s="4"/>
    </row>
    <row r="298" spans="1:6" ht="12.75">
      <c r="A298" s="4"/>
      <c r="B298" s="4"/>
      <c r="C298" s="4"/>
      <c r="D298" s="4"/>
      <c r="E298" s="4"/>
      <c r="F298" s="4"/>
    </row>
    <row r="299" spans="1:6" ht="12.75">
      <c r="A299" s="4"/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4"/>
      <c r="B301" s="4"/>
      <c r="C301" s="4"/>
      <c r="D301" s="4"/>
      <c r="E301" s="4"/>
      <c r="F301" s="4"/>
    </row>
    <row r="302" spans="1:6" ht="12.75">
      <c r="A302" s="4"/>
      <c r="B302" s="4"/>
      <c r="C302" s="4"/>
      <c r="D302" s="4"/>
      <c r="E302" s="4"/>
      <c r="F302" s="4"/>
    </row>
    <row r="303" spans="1:6" ht="12.75">
      <c r="A303" s="4"/>
      <c r="B303" s="4"/>
      <c r="C303" s="4"/>
      <c r="D303" s="4"/>
      <c r="E303" s="4"/>
      <c r="F303" s="4"/>
    </row>
    <row r="304" spans="1:6" ht="12.75">
      <c r="A304" s="4"/>
      <c r="B304" s="4"/>
      <c r="C304" s="4"/>
      <c r="D304" s="4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4"/>
      <c r="B331" s="4"/>
      <c r="C331" s="4"/>
      <c r="D331" s="4"/>
      <c r="E331" s="4"/>
      <c r="F331" s="4"/>
    </row>
    <row r="332" spans="1:6" ht="12.75">
      <c r="A332" s="4"/>
      <c r="B332" s="4"/>
      <c r="C332" s="4"/>
      <c r="D332" s="4"/>
      <c r="E332" s="4"/>
      <c r="F332" s="4"/>
    </row>
    <row r="333" spans="1:6" ht="12.75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</sheetData>
  <mergeCells count="2">
    <mergeCell ref="B2:F2"/>
    <mergeCell ref="B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2004-02-25T14:13:56Z</cp:lastPrinted>
  <dcterms:created xsi:type="dcterms:W3CDTF">2004-02-23T18:45:12Z</dcterms:created>
  <dcterms:modified xsi:type="dcterms:W3CDTF">2005-05-25T21:01:10Z</dcterms:modified>
  <cp:category/>
  <cp:version/>
  <cp:contentType/>
  <cp:contentStatus/>
</cp:coreProperties>
</file>